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תומר אביטל\Desktop\"/>
    </mc:Choice>
  </mc:AlternateContent>
  <bookViews>
    <workbookView xWindow="0" yWindow="0" windowWidth="28800" windowHeight="12240" xr2:uid="{00000000-000D-0000-FFFF-FFFF00000000}"/>
  </bookViews>
  <sheets>
    <sheet name="נתונים" sheetId="1" r:id="rId1"/>
    <sheet name="מועדי חופשות" sheetId="4" r:id="rId2"/>
  </sheets>
  <definedNames>
    <definedName name="_xlcn.WorksheetConnection_Table6" hidden="1">Table6</definedName>
  </definedNames>
  <calcPr calcId="171027"/>
  <fileRecoveryPr autoRecover="0"/>
  <extLst>
    <ext xmlns:x15="http://schemas.microsoft.com/office/spreadsheetml/2010/11/main" uri="{FCE2AD5D-F65C-4FA6-A056-5C36A1767C68}">
      <x15:dataModel>
        <x15:modelTables>
          <x15:modelTable id="Table6" name="Table6" connection="WorksheetConnection_Table6"/>
        </x15:modelTables>
      </x15:dataModel>
    </ext>
  </extLst>
</workbook>
</file>

<file path=xl/calcChain.xml><?xml version="1.0" encoding="utf-8"?>
<calcChain xmlns="http://schemas.openxmlformats.org/spreadsheetml/2006/main">
  <c r="F2" i="1" l="1"/>
  <c r="G2" i="1"/>
  <c r="H2" i="1"/>
  <c r="I2" i="1" s="1"/>
  <c r="G3" i="1"/>
  <c r="H3" i="1"/>
  <c r="G5" i="1"/>
  <c r="H5" i="1"/>
  <c r="G7" i="1"/>
  <c r="H7" i="1"/>
  <c r="G9" i="1"/>
  <c r="H9" i="1"/>
  <c r="G11" i="1"/>
  <c r="H11" i="1"/>
  <c r="G13" i="1"/>
  <c r="H13" i="1"/>
  <c r="G15" i="1"/>
  <c r="H15" i="1"/>
  <c r="F16" i="1"/>
  <c r="G16" i="1"/>
  <c r="H16" i="1"/>
  <c r="F17" i="1"/>
  <c r="G17" i="1"/>
  <c r="H19" i="1"/>
  <c r="F20" i="1"/>
  <c r="G20" i="1"/>
  <c r="H20" i="1"/>
  <c r="F21" i="1"/>
  <c r="G21" i="1"/>
  <c r="H23" i="1"/>
  <c r="F24" i="1"/>
  <c r="G24" i="1"/>
  <c r="H24" i="1"/>
  <c r="H25" i="1"/>
  <c r="F25" i="1"/>
  <c r="G25" i="1"/>
  <c r="G26" i="1"/>
  <c r="H26" i="1"/>
  <c r="H27" i="1"/>
  <c r="G28" i="1"/>
  <c r="H28" i="1"/>
  <c r="H29" i="1"/>
  <c r="G30" i="1"/>
  <c r="H30" i="1"/>
  <c r="H31" i="1"/>
  <c r="G32" i="1"/>
  <c r="H32" i="1"/>
  <c r="H33" i="1"/>
  <c r="G34" i="1"/>
  <c r="H34" i="1"/>
  <c r="H35" i="1"/>
  <c r="G35" i="1"/>
  <c r="G36" i="1"/>
  <c r="H36" i="1"/>
  <c r="H39" i="1"/>
  <c r="G39" i="1"/>
  <c r="G40" i="1"/>
  <c r="G41" i="1"/>
  <c r="G42" i="1"/>
  <c r="H42" i="1"/>
  <c r="H43" i="1"/>
  <c r="G43" i="1"/>
  <c r="G44" i="1"/>
  <c r="H44" i="1"/>
  <c r="H47" i="1"/>
  <c r="G47" i="1"/>
  <c r="G48" i="1"/>
  <c r="G49" i="1"/>
  <c r="G50" i="1"/>
  <c r="H50" i="1"/>
  <c r="H51" i="1"/>
  <c r="F51" i="1"/>
  <c r="G51" i="1"/>
  <c r="H52" i="1"/>
  <c r="F52" i="1"/>
  <c r="G52" i="1"/>
  <c r="H53" i="1"/>
  <c r="F53" i="1"/>
  <c r="G53" i="1"/>
  <c r="H54" i="1"/>
  <c r="I54" i="1" s="1"/>
  <c r="F54" i="1"/>
  <c r="G54" i="1"/>
  <c r="H55" i="1"/>
  <c r="F55" i="1"/>
  <c r="G55" i="1"/>
  <c r="H56" i="1"/>
  <c r="F56" i="1"/>
  <c r="G56" i="1"/>
  <c r="H57" i="1"/>
  <c r="F57" i="1"/>
  <c r="G57" i="1"/>
  <c r="H58" i="1"/>
  <c r="I58" i="1" s="1"/>
  <c r="F58" i="1"/>
  <c r="G58" i="1"/>
  <c r="H59" i="1"/>
  <c r="F59" i="1"/>
  <c r="G59" i="1"/>
  <c r="H60" i="1"/>
  <c r="F60" i="1"/>
  <c r="G60" i="1"/>
  <c r="H61" i="1"/>
  <c r="F61" i="1"/>
  <c r="G61" i="1"/>
  <c r="H62" i="1"/>
  <c r="F62" i="1"/>
  <c r="G62" i="1"/>
  <c r="H63" i="1"/>
  <c r="G63" i="1"/>
  <c r="H64" i="1"/>
  <c r="F64" i="1"/>
  <c r="I64" i="1" s="1"/>
  <c r="H66" i="1"/>
  <c r="F66" i="1"/>
  <c r="G66" i="1"/>
  <c r="H67" i="1"/>
  <c r="G67" i="1"/>
  <c r="H68" i="1"/>
  <c r="F68" i="1"/>
  <c r="G69" i="1"/>
  <c r="H70" i="1"/>
  <c r="F70" i="1"/>
  <c r="G70" i="1"/>
  <c r="G71" i="1"/>
  <c r="H72" i="1"/>
  <c r="F72" i="1"/>
  <c r="G73" i="1"/>
  <c r="H74" i="1"/>
  <c r="F74" i="1"/>
  <c r="G74" i="1"/>
  <c r="G75" i="1"/>
  <c r="H76" i="1"/>
  <c r="F76" i="1"/>
  <c r="I76" i="1" s="1"/>
  <c r="H78" i="1"/>
  <c r="F78" i="1"/>
  <c r="G78" i="1"/>
  <c r="H80" i="1"/>
  <c r="F80" i="1"/>
  <c r="H81" i="1"/>
  <c r="F81" i="1"/>
  <c r="G81" i="1"/>
  <c r="H82" i="1"/>
  <c r="F82" i="1"/>
  <c r="G82" i="1"/>
  <c r="G83" i="1"/>
  <c r="F84" i="1"/>
  <c r="H84" i="1"/>
  <c r="F85" i="1"/>
  <c r="F86" i="1"/>
  <c r="H86" i="1"/>
  <c r="F87" i="1"/>
  <c r="F88" i="1"/>
  <c r="H88" i="1"/>
  <c r="F90" i="1"/>
  <c r="H90" i="1"/>
  <c r="F92" i="1"/>
  <c r="H92" i="1"/>
  <c r="F94" i="1"/>
  <c r="H94" i="1"/>
  <c r="F96" i="1"/>
  <c r="H96" i="1"/>
  <c r="F98" i="1"/>
  <c r="H98" i="1"/>
  <c r="F100" i="1"/>
  <c r="H100" i="1"/>
  <c r="F102" i="1"/>
  <c r="H102" i="1"/>
  <c r="F104" i="1"/>
  <c r="H104" i="1"/>
  <c r="F106" i="1"/>
  <c r="H106" i="1"/>
  <c r="F108" i="1"/>
  <c r="H108" i="1"/>
  <c r="F110" i="1"/>
  <c r="H110" i="1"/>
  <c r="F112" i="1"/>
  <c r="H112" i="1"/>
  <c r="F114" i="1"/>
  <c r="H114" i="1"/>
  <c r="F116" i="1"/>
  <c r="H116" i="1"/>
  <c r="F118" i="1"/>
  <c r="H118" i="1"/>
  <c r="F120" i="1"/>
  <c r="H120" i="1"/>
  <c r="F122" i="1"/>
  <c r="H122" i="1"/>
  <c r="F124" i="1"/>
  <c r="H124" i="1"/>
  <c r="F126" i="1"/>
  <c r="H126" i="1"/>
  <c r="F128" i="1"/>
  <c r="H128" i="1"/>
  <c r="F129" i="1"/>
  <c r="F130" i="1"/>
  <c r="F131" i="1"/>
  <c r="F132" i="1"/>
  <c r="H132" i="1"/>
  <c r="F133" i="1"/>
  <c r="F134" i="1"/>
  <c r="F135" i="1"/>
  <c r="F136" i="1"/>
  <c r="H136" i="1"/>
  <c r="F137" i="1"/>
  <c r="F138" i="1"/>
  <c r="F139" i="1"/>
  <c r="F140" i="1"/>
  <c r="H140" i="1"/>
  <c r="F142" i="1"/>
  <c r="F143" i="1"/>
  <c r="F144" i="1"/>
  <c r="H144" i="1"/>
  <c r="F146" i="1"/>
  <c r="F147" i="1"/>
  <c r="F148" i="1"/>
  <c r="H148" i="1"/>
  <c r="F150" i="1"/>
  <c r="G151" i="1"/>
  <c r="H151" i="1"/>
  <c r="F153" i="1"/>
  <c r="G153" i="1"/>
  <c r="H153" i="1"/>
  <c r="G154" i="1"/>
  <c r="H154" i="1"/>
  <c r="H155" i="1"/>
  <c r="F156" i="1"/>
  <c r="G156" i="1"/>
  <c r="H156" i="1"/>
  <c r="F157" i="1"/>
  <c r="G157" i="1"/>
  <c r="H157" i="1"/>
  <c r="G158" i="1"/>
  <c r="H158" i="1"/>
  <c r="H159" i="1"/>
  <c r="F160" i="1"/>
  <c r="G160" i="1"/>
  <c r="H160" i="1"/>
  <c r="I160" i="1" s="1"/>
  <c r="F161" i="1"/>
  <c r="G161" i="1"/>
  <c r="H161" i="1"/>
  <c r="H162" i="1"/>
  <c r="G162" i="1"/>
  <c r="H163" i="1"/>
  <c r="G163" i="1"/>
  <c r="H164" i="1"/>
  <c r="G164" i="1"/>
  <c r="H165" i="1"/>
  <c r="G165" i="1"/>
  <c r="H166" i="1"/>
  <c r="G166" i="1"/>
  <c r="H167" i="1"/>
  <c r="G167" i="1"/>
  <c r="H168" i="1"/>
  <c r="G168" i="1"/>
  <c r="H169" i="1"/>
  <c r="G169" i="1"/>
  <c r="H170" i="1"/>
  <c r="G170" i="1"/>
  <c r="H171" i="1"/>
  <c r="G171" i="1"/>
  <c r="H172" i="1"/>
  <c r="G172" i="1"/>
  <c r="H173" i="1"/>
  <c r="G173" i="1"/>
  <c r="G174" i="1"/>
  <c r="G176" i="1"/>
  <c r="G178" i="1"/>
  <c r="G180" i="1"/>
  <c r="G182" i="1"/>
  <c r="G183" i="1"/>
  <c r="H183" i="1"/>
  <c r="G185" i="1"/>
  <c r="H185" i="1"/>
  <c r="G187" i="1"/>
  <c r="H187" i="1"/>
  <c r="G189" i="1"/>
  <c r="H189" i="1"/>
  <c r="G191" i="1"/>
  <c r="H191" i="1"/>
  <c r="G193" i="1"/>
  <c r="H193" i="1"/>
  <c r="G195" i="1"/>
  <c r="H195" i="1"/>
  <c r="G197" i="1"/>
  <c r="H197" i="1"/>
  <c r="G199" i="1"/>
  <c r="H199" i="1"/>
  <c r="G201" i="1"/>
  <c r="H201" i="1"/>
  <c r="G203" i="1"/>
  <c r="H203" i="1"/>
  <c r="G205" i="1"/>
  <c r="H205" i="1"/>
  <c r="G207" i="1"/>
  <c r="H207" i="1"/>
  <c r="G209" i="1"/>
  <c r="H209" i="1"/>
  <c r="G211" i="1"/>
  <c r="H211" i="1"/>
  <c r="G213" i="1"/>
  <c r="H213" i="1"/>
  <c r="G215" i="1"/>
  <c r="H215" i="1"/>
  <c r="G217" i="1"/>
  <c r="H217" i="1"/>
  <c r="G219" i="1"/>
  <c r="H219" i="1"/>
  <c r="G221" i="1"/>
  <c r="H221" i="1"/>
  <c r="G223" i="1"/>
  <c r="H223" i="1"/>
  <c r="G225" i="1"/>
  <c r="H225" i="1"/>
  <c r="G227" i="1"/>
  <c r="H227" i="1"/>
  <c r="G229" i="1"/>
  <c r="H229" i="1"/>
  <c r="G231" i="1"/>
  <c r="H231" i="1"/>
  <c r="G233" i="1"/>
  <c r="H233" i="1"/>
  <c r="G235" i="1"/>
  <c r="H235" i="1"/>
  <c r="G236" i="1"/>
  <c r="H237" i="1"/>
  <c r="G239" i="1"/>
  <c r="H239" i="1"/>
  <c r="G240" i="1"/>
  <c r="H241" i="1"/>
  <c r="G243" i="1"/>
  <c r="H243" i="1"/>
  <c r="G244" i="1"/>
  <c r="H245" i="1"/>
  <c r="G247" i="1"/>
  <c r="H247" i="1"/>
  <c r="G249" i="1"/>
  <c r="H249" i="1"/>
  <c r="H250" i="1"/>
  <c r="G251" i="1"/>
  <c r="H251" i="1"/>
  <c r="G253" i="1"/>
  <c r="H253" i="1"/>
  <c r="H254" i="1"/>
  <c r="G255" i="1"/>
  <c r="H255" i="1"/>
  <c r="G257" i="1"/>
  <c r="H257" i="1"/>
  <c r="H258" i="1"/>
  <c r="G259" i="1"/>
  <c r="H259" i="1"/>
  <c r="G261" i="1"/>
  <c r="H261" i="1"/>
  <c r="H262" i="1"/>
  <c r="G263" i="1"/>
  <c r="H263" i="1"/>
  <c r="G265" i="1"/>
  <c r="H265" i="1"/>
  <c r="H266" i="1"/>
  <c r="G267" i="1"/>
  <c r="H267" i="1"/>
  <c r="G269" i="1"/>
  <c r="H269" i="1"/>
  <c r="H270" i="1"/>
  <c r="G271" i="1"/>
  <c r="H271" i="1"/>
  <c r="G273" i="1"/>
  <c r="H273" i="1"/>
  <c r="H274" i="1"/>
  <c r="G275" i="1"/>
  <c r="H275" i="1"/>
  <c r="G277" i="1"/>
  <c r="H277" i="1"/>
  <c r="H278" i="1"/>
  <c r="G279" i="1"/>
  <c r="H279" i="1"/>
  <c r="G281" i="1"/>
  <c r="H281" i="1"/>
  <c r="H282" i="1"/>
  <c r="G283" i="1"/>
  <c r="H283" i="1"/>
  <c r="G285" i="1"/>
  <c r="H285" i="1"/>
  <c r="H286" i="1"/>
  <c r="G287" i="1"/>
  <c r="H287" i="1"/>
  <c r="G289" i="1"/>
  <c r="H289" i="1"/>
  <c r="H290" i="1"/>
  <c r="G291" i="1"/>
  <c r="H291" i="1"/>
  <c r="G293" i="1"/>
  <c r="H293" i="1"/>
  <c r="H294" i="1"/>
  <c r="G295" i="1"/>
  <c r="H295" i="1"/>
  <c r="G297" i="1"/>
  <c r="H297" i="1"/>
  <c r="H298" i="1"/>
  <c r="G299" i="1"/>
  <c r="H299" i="1"/>
  <c r="G301" i="1"/>
  <c r="H301" i="1"/>
  <c r="H302" i="1"/>
  <c r="G303" i="1"/>
  <c r="H303" i="1"/>
  <c r="G305" i="1"/>
  <c r="H305" i="1"/>
  <c r="H306" i="1"/>
  <c r="G307" i="1"/>
  <c r="H307" i="1"/>
  <c r="G309" i="1"/>
  <c r="H309" i="1"/>
  <c r="H310" i="1"/>
  <c r="G311" i="1"/>
  <c r="H311" i="1"/>
  <c r="G313" i="1"/>
  <c r="H313" i="1"/>
  <c r="H314" i="1"/>
  <c r="H315" i="1"/>
  <c r="H316" i="1"/>
  <c r="H318" i="1"/>
  <c r="H319" i="1"/>
  <c r="H320" i="1"/>
  <c r="H322" i="1"/>
  <c r="H323" i="1"/>
  <c r="H324" i="1"/>
  <c r="H326" i="1"/>
  <c r="H327" i="1"/>
  <c r="H328" i="1"/>
  <c r="H330" i="1"/>
  <c r="H331" i="1"/>
  <c r="H332" i="1"/>
  <c r="H334" i="1"/>
  <c r="H335" i="1"/>
  <c r="H336" i="1"/>
  <c r="H338" i="1"/>
  <c r="H339" i="1"/>
  <c r="F340" i="1"/>
  <c r="F341" i="1"/>
  <c r="F342" i="1"/>
  <c r="F344" i="1"/>
  <c r="G346" i="1"/>
  <c r="G347" i="1"/>
  <c r="G348" i="1"/>
  <c r="G350" i="1"/>
  <c r="G351" i="1"/>
  <c r="G352" i="1"/>
  <c r="G354" i="1"/>
  <c r="G355" i="1"/>
  <c r="G356" i="1"/>
  <c r="G358" i="1"/>
  <c r="G359" i="1"/>
  <c r="G360" i="1"/>
  <c r="G362" i="1"/>
  <c r="G363" i="1"/>
  <c r="G364" i="1"/>
  <c r="G366" i="1"/>
  <c r="G367" i="1"/>
  <c r="G368" i="1"/>
  <c r="G370" i="1"/>
  <c r="G371" i="1"/>
  <c r="G372" i="1"/>
  <c r="G374" i="1"/>
  <c r="G375" i="1"/>
  <c r="G376" i="1"/>
  <c r="G378" i="1"/>
  <c r="G379" i="1"/>
  <c r="G380" i="1"/>
  <c r="G382" i="1"/>
  <c r="G383" i="1"/>
  <c r="G384" i="1"/>
  <c r="G386" i="1"/>
  <c r="H386" i="1"/>
  <c r="G388" i="1"/>
  <c r="H388" i="1"/>
  <c r="G390" i="1"/>
  <c r="H390" i="1"/>
  <c r="G392" i="1"/>
  <c r="H392" i="1"/>
  <c r="G394" i="1"/>
  <c r="H394" i="1"/>
  <c r="G396" i="1"/>
  <c r="H396" i="1"/>
  <c r="G398" i="1"/>
  <c r="H398" i="1"/>
  <c r="G400" i="1"/>
  <c r="H400" i="1"/>
  <c r="G402" i="1"/>
  <c r="H402" i="1"/>
  <c r="G404" i="1"/>
  <c r="H404" i="1"/>
  <c r="G406" i="1"/>
  <c r="H406" i="1"/>
  <c r="G408" i="1"/>
  <c r="H408" i="1"/>
  <c r="G410" i="1"/>
  <c r="H410" i="1"/>
  <c r="G412" i="1"/>
  <c r="H412" i="1"/>
  <c r="G414" i="1"/>
  <c r="H414" i="1"/>
  <c r="F415" i="1"/>
  <c r="F416" i="1"/>
  <c r="F417" i="1"/>
  <c r="F418" i="1"/>
  <c r="F419" i="1"/>
  <c r="F420" i="1"/>
  <c r="F421" i="1"/>
  <c r="F422" i="1"/>
  <c r="F423" i="1"/>
  <c r="F424" i="1"/>
  <c r="G425" i="1"/>
  <c r="F425" i="1"/>
  <c r="G426" i="1"/>
  <c r="F426" i="1"/>
  <c r="G427" i="1"/>
  <c r="F427" i="1"/>
  <c r="G428" i="1"/>
  <c r="F428" i="1"/>
  <c r="G429" i="1"/>
  <c r="F429" i="1"/>
  <c r="G430" i="1"/>
  <c r="F430" i="1"/>
  <c r="G431" i="1"/>
  <c r="F431" i="1"/>
  <c r="G432" i="1"/>
  <c r="F432" i="1"/>
  <c r="G433" i="1"/>
  <c r="F433" i="1"/>
  <c r="G434" i="1"/>
  <c r="F434" i="1"/>
  <c r="G435" i="1"/>
  <c r="F435" i="1"/>
  <c r="G436" i="1"/>
  <c r="F436" i="1"/>
  <c r="G437" i="1"/>
  <c r="F437" i="1"/>
  <c r="G438" i="1"/>
  <c r="F438" i="1"/>
  <c r="G439" i="1"/>
  <c r="F439" i="1"/>
  <c r="G440" i="1"/>
  <c r="F440" i="1"/>
  <c r="G441" i="1"/>
  <c r="F441" i="1"/>
  <c r="G442" i="1"/>
  <c r="F442" i="1"/>
  <c r="G443" i="1"/>
  <c r="F443" i="1"/>
  <c r="G444" i="1"/>
  <c r="F444" i="1"/>
  <c r="G445" i="1"/>
  <c r="F445" i="1"/>
  <c r="G446" i="1"/>
  <c r="F446" i="1"/>
  <c r="G447" i="1"/>
  <c r="F447" i="1"/>
  <c r="G448" i="1"/>
  <c r="F448" i="1"/>
  <c r="G449" i="1"/>
  <c r="F449" i="1"/>
  <c r="G450" i="1"/>
  <c r="F450" i="1"/>
  <c r="G451" i="1"/>
  <c r="F451" i="1"/>
  <c r="G452" i="1"/>
  <c r="F452" i="1"/>
  <c r="G453" i="1"/>
  <c r="F453" i="1"/>
  <c r="G454" i="1"/>
  <c r="F454" i="1"/>
  <c r="G455" i="1"/>
  <c r="F455" i="1"/>
  <c r="G456" i="1"/>
  <c r="F456" i="1"/>
  <c r="G457" i="1"/>
  <c r="F457" i="1"/>
  <c r="G458" i="1"/>
  <c r="F458" i="1"/>
  <c r="G459" i="1"/>
  <c r="F459" i="1"/>
  <c r="G460" i="1"/>
  <c r="F460" i="1"/>
  <c r="G461" i="1"/>
  <c r="F461" i="1"/>
  <c r="G462" i="1"/>
  <c r="F462" i="1"/>
  <c r="G463" i="1"/>
  <c r="F463" i="1"/>
  <c r="G464" i="1"/>
  <c r="F464" i="1"/>
  <c r="G465" i="1"/>
  <c r="F465" i="1"/>
  <c r="F466" i="1"/>
  <c r="G466" i="1"/>
  <c r="H466" i="1"/>
  <c r="F467" i="1"/>
  <c r="G467" i="1"/>
  <c r="H467" i="1"/>
  <c r="F468" i="1"/>
  <c r="I468" i="1" s="1"/>
  <c r="G468" i="1"/>
  <c r="H468" i="1"/>
  <c r="F469" i="1"/>
  <c r="G469" i="1"/>
  <c r="H469" i="1"/>
  <c r="F470" i="1"/>
  <c r="G470" i="1"/>
  <c r="H470" i="1"/>
  <c r="F471" i="1"/>
  <c r="G471" i="1"/>
  <c r="H471" i="1"/>
  <c r="F472" i="1"/>
  <c r="G472" i="1"/>
  <c r="H472" i="1"/>
  <c r="F473" i="1"/>
  <c r="G473" i="1"/>
  <c r="H473" i="1"/>
  <c r="F474" i="1"/>
  <c r="G474" i="1"/>
  <c r="H474" i="1"/>
  <c r="F475" i="1"/>
  <c r="G475" i="1"/>
  <c r="H475" i="1"/>
  <c r="F476" i="1"/>
  <c r="G476" i="1"/>
  <c r="H476" i="1"/>
  <c r="F477" i="1"/>
  <c r="G477" i="1"/>
  <c r="H477" i="1"/>
  <c r="F478" i="1"/>
  <c r="G478" i="1"/>
  <c r="H478" i="1"/>
  <c r="F479" i="1"/>
  <c r="G479" i="1"/>
  <c r="H479" i="1"/>
  <c r="F480" i="1"/>
  <c r="G480" i="1"/>
  <c r="H480" i="1"/>
  <c r="F481" i="1"/>
  <c r="G481" i="1"/>
  <c r="H481" i="1"/>
  <c r="F482" i="1"/>
  <c r="G482" i="1"/>
  <c r="H482" i="1"/>
  <c r="F483" i="1"/>
  <c r="G483" i="1"/>
  <c r="H483" i="1"/>
  <c r="F484" i="1"/>
  <c r="G484" i="1"/>
  <c r="H484" i="1"/>
  <c r="F485" i="1"/>
  <c r="G485" i="1"/>
  <c r="H485" i="1"/>
  <c r="F486" i="1"/>
  <c r="G486" i="1"/>
  <c r="H486" i="1"/>
  <c r="F487" i="1"/>
  <c r="G487" i="1"/>
  <c r="H487" i="1"/>
  <c r="F488" i="1"/>
  <c r="G488" i="1"/>
  <c r="H488" i="1"/>
  <c r="F489" i="1"/>
  <c r="G489" i="1"/>
  <c r="H489" i="1"/>
  <c r="F490" i="1"/>
  <c r="G490" i="1"/>
  <c r="H490" i="1"/>
  <c r="F491" i="1"/>
  <c r="G491" i="1"/>
  <c r="H491" i="1"/>
  <c r="F492" i="1"/>
  <c r="G492" i="1"/>
  <c r="H492" i="1"/>
  <c r="F493" i="1"/>
  <c r="G493" i="1"/>
  <c r="H493" i="1"/>
  <c r="F494" i="1"/>
  <c r="G494" i="1"/>
  <c r="H494" i="1"/>
  <c r="F495" i="1"/>
  <c r="G495" i="1"/>
  <c r="H495" i="1"/>
  <c r="F496" i="1"/>
  <c r="G496" i="1"/>
  <c r="H496" i="1"/>
  <c r="F497" i="1"/>
  <c r="G497" i="1"/>
  <c r="H497" i="1"/>
  <c r="F498" i="1"/>
  <c r="G498" i="1"/>
  <c r="H498" i="1"/>
  <c r="F499" i="1"/>
  <c r="G499" i="1"/>
  <c r="H499" i="1"/>
  <c r="F500" i="1"/>
  <c r="G500" i="1"/>
  <c r="H500" i="1"/>
  <c r="F501" i="1"/>
  <c r="G501" i="1"/>
  <c r="H501" i="1"/>
  <c r="F502" i="1"/>
  <c r="G502" i="1"/>
  <c r="H502" i="1"/>
  <c r="F503" i="1"/>
  <c r="G503" i="1"/>
  <c r="H503" i="1"/>
  <c r="F504" i="1"/>
  <c r="G504" i="1"/>
  <c r="H504" i="1"/>
  <c r="F505" i="1"/>
  <c r="G505" i="1"/>
  <c r="H505" i="1"/>
  <c r="F506" i="1"/>
  <c r="G506" i="1"/>
  <c r="H506" i="1"/>
  <c r="F507" i="1"/>
  <c r="G507" i="1"/>
  <c r="H507" i="1"/>
  <c r="F508" i="1"/>
  <c r="G508" i="1"/>
  <c r="H508" i="1"/>
  <c r="F509" i="1"/>
  <c r="G509" i="1"/>
  <c r="H509" i="1"/>
  <c r="F510" i="1"/>
  <c r="G510" i="1"/>
  <c r="H510" i="1"/>
  <c r="F511" i="1"/>
  <c r="G511" i="1"/>
  <c r="H511" i="1"/>
  <c r="F512" i="1"/>
  <c r="G512" i="1"/>
  <c r="H512" i="1"/>
  <c r="F513" i="1"/>
  <c r="G513" i="1"/>
  <c r="H513" i="1"/>
  <c r="F514" i="1"/>
  <c r="G514" i="1"/>
  <c r="H514" i="1"/>
  <c r="F515" i="1"/>
  <c r="G515" i="1"/>
  <c r="H515" i="1"/>
  <c r="F516" i="1"/>
  <c r="G516" i="1"/>
  <c r="H516" i="1"/>
  <c r="F517" i="1"/>
  <c r="G517" i="1"/>
  <c r="H517" i="1"/>
  <c r="F518" i="1"/>
  <c r="G518" i="1"/>
  <c r="H518" i="1"/>
  <c r="F519" i="1"/>
  <c r="G519" i="1"/>
  <c r="H519" i="1"/>
  <c r="F520" i="1"/>
  <c r="G520" i="1"/>
  <c r="H520" i="1"/>
  <c r="F521" i="1"/>
  <c r="G521" i="1"/>
  <c r="H521" i="1"/>
  <c r="F522" i="1"/>
  <c r="G522" i="1"/>
  <c r="H522" i="1"/>
  <c r="F523" i="1"/>
  <c r="G523" i="1"/>
  <c r="H523" i="1"/>
  <c r="F524" i="1"/>
  <c r="G524" i="1"/>
  <c r="H524" i="1"/>
  <c r="F525" i="1"/>
  <c r="G525" i="1"/>
  <c r="H525" i="1"/>
  <c r="F526" i="1"/>
  <c r="G526" i="1"/>
  <c r="H526" i="1"/>
  <c r="F527" i="1"/>
  <c r="G527" i="1"/>
  <c r="H527" i="1"/>
  <c r="F528" i="1"/>
  <c r="G528" i="1"/>
  <c r="H528" i="1"/>
  <c r="F529" i="1"/>
  <c r="G529" i="1"/>
  <c r="H529" i="1"/>
  <c r="F530" i="1"/>
  <c r="G530" i="1"/>
  <c r="H530" i="1"/>
  <c r="F531" i="1"/>
  <c r="G531" i="1"/>
  <c r="H531" i="1"/>
  <c r="F532" i="1"/>
  <c r="G532" i="1"/>
  <c r="H532" i="1"/>
  <c r="F533" i="1"/>
  <c r="G533" i="1"/>
  <c r="H533" i="1"/>
  <c r="F534" i="1"/>
  <c r="G534" i="1"/>
  <c r="H534" i="1"/>
  <c r="F535" i="1"/>
  <c r="G535" i="1"/>
  <c r="H535" i="1"/>
  <c r="F536" i="1"/>
  <c r="G536" i="1"/>
  <c r="H536" i="1"/>
  <c r="F537" i="1"/>
  <c r="G537" i="1"/>
  <c r="H537" i="1"/>
  <c r="F538" i="1"/>
  <c r="G538" i="1"/>
  <c r="H538" i="1"/>
  <c r="F539" i="1"/>
  <c r="G539" i="1"/>
  <c r="H539" i="1"/>
  <c r="F540" i="1"/>
  <c r="G540" i="1"/>
  <c r="H540" i="1"/>
  <c r="F541" i="1"/>
  <c r="G541" i="1"/>
  <c r="H541" i="1"/>
  <c r="F542" i="1"/>
  <c r="G542" i="1"/>
  <c r="H542" i="1"/>
  <c r="F543" i="1"/>
  <c r="G543" i="1"/>
  <c r="H543" i="1"/>
  <c r="F544" i="1"/>
  <c r="G544" i="1"/>
  <c r="H544" i="1"/>
  <c r="F545" i="1"/>
  <c r="G545" i="1"/>
  <c r="H545" i="1"/>
  <c r="F546" i="1"/>
  <c r="G546" i="1"/>
  <c r="H546" i="1"/>
  <c r="F547" i="1"/>
  <c r="G547" i="1"/>
  <c r="H547" i="1"/>
  <c r="F548" i="1"/>
  <c r="G548" i="1"/>
  <c r="H548" i="1"/>
  <c r="F549" i="1"/>
  <c r="G549" i="1"/>
  <c r="H549" i="1"/>
  <c r="F550" i="1"/>
  <c r="G550" i="1"/>
  <c r="H550" i="1"/>
  <c r="F551" i="1"/>
  <c r="G551" i="1"/>
  <c r="H551" i="1"/>
  <c r="F552" i="1"/>
  <c r="G552" i="1"/>
  <c r="H552" i="1"/>
  <c r="F553" i="1"/>
  <c r="G553" i="1"/>
  <c r="H553" i="1"/>
  <c r="F554" i="1"/>
  <c r="G554" i="1"/>
  <c r="H554" i="1"/>
  <c r="F555" i="1"/>
  <c r="G555" i="1"/>
  <c r="H555" i="1"/>
  <c r="F556" i="1"/>
  <c r="G556" i="1"/>
  <c r="H556" i="1"/>
  <c r="F557" i="1"/>
  <c r="G557" i="1"/>
  <c r="H557" i="1"/>
  <c r="F558" i="1"/>
  <c r="G558" i="1"/>
  <c r="H558" i="1"/>
  <c r="F559" i="1"/>
  <c r="G559" i="1"/>
  <c r="H559" i="1"/>
  <c r="F560" i="1"/>
  <c r="G560" i="1"/>
  <c r="H560" i="1"/>
  <c r="F561" i="1"/>
  <c r="G561" i="1"/>
  <c r="H561" i="1"/>
  <c r="F562" i="1"/>
  <c r="G562" i="1"/>
  <c r="H562" i="1"/>
  <c r="F563" i="1"/>
  <c r="G563" i="1"/>
  <c r="H563" i="1"/>
  <c r="F564" i="1"/>
  <c r="G564" i="1"/>
  <c r="H564" i="1"/>
  <c r="F565" i="1"/>
  <c r="G565" i="1"/>
  <c r="H565" i="1"/>
  <c r="F566" i="1"/>
  <c r="G566" i="1"/>
  <c r="H566" i="1"/>
  <c r="F567" i="1"/>
  <c r="G567" i="1"/>
  <c r="H567" i="1"/>
  <c r="F568" i="1"/>
  <c r="G568" i="1"/>
  <c r="H568" i="1"/>
  <c r="F569" i="1"/>
  <c r="G569" i="1"/>
  <c r="H569" i="1"/>
  <c r="F570" i="1"/>
  <c r="G570" i="1"/>
  <c r="H570" i="1"/>
  <c r="F571" i="1"/>
  <c r="G571" i="1"/>
  <c r="H571" i="1"/>
  <c r="F572" i="1"/>
  <c r="G572" i="1"/>
  <c r="H572" i="1"/>
  <c r="F573" i="1"/>
  <c r="G573" i="1"/>
  <c r="H573" i="1"/>
  <c r="F574" i="1"/>
  <c r="G574" i="1"/>
  <c r="H574" i="1"/>
  <c r="F575" i="1"/>
  <c r="G575" i="1"/>
  <c r="H575" i="1"/>
  <c r="F576" i="1"/>
  <c r="G576" i="1"/>
  <c r="H576" i="1"/>
  <c r="F577" i="1"/>
  <c r="G577" i="1"/>
  <c r="H577" i="1"/>
  <c r="F578" i="1"/>
  <c r="G578" i="1"/>
  <c r="H578" i="1"/>
  <c r="F579" i="1"/>
  <c r="G579" i="1"/>
  <c r="H579" i="1"/>
  <c r="F580" i="1"/>
  <c r="G580" i="1"/>
  <c r="H580" i="1"/>
  <c r="F581" i="1"/>
  <c r="G581" i="1"/>
  <c r="H581" i="1"/>
  <c r="F582" i="1"/>
  <c r="G582" i="1"/>
  <c r="H582" i="1"/>
  <c r="F583" i="1"/>
  <c r="G583" i="1"/>
  <c r="H583" i="1"/>
  <c r="F584" i="1"/>
  <c r="G584" i="1"/>
  <c r="H584" i="1"/>
  <c r="F585" i="1"/>
  <c r="G585" i="1"/>
  <c r="H585" i="1"/>
  <c r="F586" i="1"/>
  <c r="G586" i="1"/>
  <c r="H586" i="1"/>
  <c r="F587" i="1"/>
  <c r="G587" i="1"/>
  <c r="H587" i="1"/>
  <c r="F588" i="1"/>
  <c r="G588" i="1"/>
  <c r="H588" i="1"/>
  <c r="F589" i="1"/>
  <c r="G589" i="1"/>
  <c r="H589" i="1"/>
  <c r="F590" i="1"/>
  <c r="G590" i="1"/>
  <c r="H590" i="1"/>
  <c r="F591" i="1"/>
  <c r="G591" i="1"/>
  <c r="H591" i="1"/>
  <c r="F592" i="1"/>
  <c r="G592" i="1"/>
  <c r="H592" i="1"/>
  <c r="F593" i="1"/>
  <c r="G593" i="1"/>
  <c r="H593" i="1"/>
  <c r="F594" i="1"/>
  <c r="G594" i="1"/>
  <c r="H594" i="1"/>
  <c r="F595" i="1"/>
  <c r="G595" i="1"/>
  <c r="H595" i="1"/>
  <c r="F596" i="1"/>
  <c r="G596" i="1"/>
  <c r="H596" i="1"/>
  <c r="F597" i="1"/>
  <c r="G597" i="1"/>
  <c r="H597" i="1"/>
  <c r="F598" i="1"/>
  <c r="G598" i="1"/>
  <c r="H598" i="1"/>
  <c r="F599" i="1"/>
  <c r="G599" i="1"/>
  <c r="H599" i="1"/>
  <c r="F600" i="1"/>
  <c r="G600" i="1"/>
  <c r="H600" i="1"/>
  <c r="F601" i="1"/>
  <c r="G601" i="1"/>
  <c r="H601" i="1"/>
  <c r="F602" i="1"/>
  <c r="G602" i="1"/>
  <c r="H602" i="1"/>
  <c r="F603" i="1"/>
  <c r="G603" i="1"/>
  <c r="H603" i="1"/>
  <c r="F604" i="1"/>
  <c r="G604" i="1"/>
  <c r="H604" i="1"/>
  <c r="F605" i="1"/>
  <c r="G605" i="1"/>
  <c r="H605" i="1"/>
  <c r="F606" i="1"/>
  <c r="G606" i="1"/>
  <c r="H606" i="1"/>
  <c r="F607" i="1"/>
  <c r="G607" i="1"/>
  <c r="H607" i="1"/>
  <c r="F608" i="1"/>
  <c r="G608" i="1"/>
  <c r="H608" i="1"/>
  <c r="F609" i="1"/>
  <c r="G609" i="1"/>
  <c r="H609" i="1"/>
  <c r="F610" i="1"/>
  <c r="G610" i="1"/>
  <c r="H610" i="1"/>
  <c r="F611" i="1"/>
  <c r="G611" i="1"/>
  <c r="H611" i="1"/>
  <c r="F612" i="1"/>
  <c r="G612" i="1"/>
  <c r="H612" i="1"/>
  <c r="F613" i="1"/>
  <c r="G613" i="1"/>
  <c r="H613" i="1"/>
  <c r="F614" i="1"/>
  <c r="G614" i="1"/>
  <c r="H614" i="1"/>
  <c r="F615" i="1"/>
  <c r="G615" i="1"/>
  <c r="H615" i="1"/>
  <c r="F616" i="1"/>
  <c r="G616" i="1"/>
  <c r="H616" i="1"/>
  <c r="F617" i="1"/>
  <c r="G617" i="1"/>
  <c r="H617" i="1"/>
  <c r="F618" i="1"/>
  <c r="G618" i="1"/>
  <c r="H618" i="1"/>
  <c r="F619" i="1"/>
  <c r="G619" i="1"/>
  <c r="H619" i="1"/>
  <c r="F620" i="1"/>
  <c r="G620" i="1"/>
  <c r="H620" i="1"/>
  <c r="F621" i="1"/>
  <c r="G621" i="1"/>
  <c r="H621" i="1"/>
  <c r="F622" i="1"/>
  <c r="G622" i="1"/>
  <c r="H622" i="1"/>
  <c r="F623" i="1"/>
  <c r="G623" i="1"/>
  <c r="H623" i="1"/>
  <c r="F624" i="1"/>
  <c r="G624" i="1"/>
  <c r="H624" i="1"/>
  <c r="F625" i="1"/>
  <c r="G625" i="1"/>
  <c r="H625" i="1"/>
  <c r="F626" i="1"/>
  <c r="G626" i="1"/>
  <c r="H626" i="1"/>
  <c r="F627" i="1"/>
  <c r="G627" i="1"/>
  <c r="H627" i="1"/>
  <c r="F628" i="1"/>
  <c r="G628" i="1"/>
  <c r="H628" i="1"/>
  <c r="F629" i="1"/>
  <c r="G629" i="1"/>
  <c r="H629" i="1"/>
  <c r="F630" i="1"/>
  <c r="G630" i="1"/>
  <c r="H630" i="1"/>
  <c r="J631" i="1"/>
  <c r="I157" i="1" l="1"/>
  <c r="I81" i="1"/>
  <c r="I74" i="1"/>
  <c r="I25" i="1"/>
  <c r="I126" i="1"/>
  <c r="I94" i="1"/>
  <c r="I68" i="1"/>
  <c r="I52" i="1"/>
  <c r="I156" i="1"/>
  <c r="I51" i="1"/>
  <c r="I471" i="1"/>
  <c r="I161" i="1"/>
  <c r="I62" i="1"/>
  <c r="I474" i="1"/>
  <c r="I98" i="1"/>
  <c r="I110" i="1"/>
  <c r="I78" i="1"/>
  <c r="I70" i="1"/>
  <c r="I66" i="1"/>
  <c r="I57" i="1"/>
  <c r="I153" i="1"/>
  <c r="I84" i="1"/>
  <c r="I60" i="1"/>
  <c r="I56" i="1"/>
  <c r="I629" i="1"/>
  <c r="I625" i="1"/>
  <c r="I621" i="1"/>
  <c r="I617" i="1"/>
  <c r="I613" i="1"/>
  <c r="I609" i="1"/>
  <c r="I605" i="1"/>
  <c r="I601" i="1"/>
  <c r="I597" i="1"/>
  <c r="I593" i="1"/>
  <c r="I589" i="1"/>
  <c r="I585" i="1"/>
  <c r="I581" i="1"/>
  <c r="I577" i="1"/>
  <c r="I573" i="1"/>
  <c r="I569" i="1"/>
  <c r="I565" i="1"/>
  <c r="I561" i="1"/>
  <c r="I557" i="1"/>
  <c r="I553" i="1"/>
  <c r="I549" i="1"/>
  <c r="I545" i="1"/>
  <c r="I541" i="1"/>
  <c r="I537" i="1"/>
  <c r="I533" i="1"/>
  <c r="I529" i="1"/>
  <c r="I525" i="1"/>
  <c r="I521" i="1"/>
  <c r="I517" i="1"/>
  <c r="I513" i="1"/>
  <c r="I509" i="1"/>
  <c r="I505" i="1"/>
  <c r="I501" i="1"/>
  <c r="I497" i="1"/>
  <c r="I493" i="1"/>
  <c r="I489" i="1"/>
  <c r="I485" i="1"/>
  <c r="I481" i="1"/>
  <c r="I477" i="1"/>
  <c r="I473" i="1"/>
  <c r="I466" i="1"/>
  <c r="I118" i="1"/>
  <c r="I102" i="1"/>
  <c r="I86" i="1"/>
  <c r="I82" i="1"/>
  <c r="I59" i="1"/>
  <c r="I624" i="1"/>
  <c r="I616" i="1"/>
  <c r="I608" i="1"/>
  <c r="I600" i="1"/>
  <c r="I596" i="1"/>
  <c r="I592" i="1"/>
  <c r="I588" i="1"/>
  <c r="I584" i="1"/>
  <c r="I580" i="1"/>
  <c r="I576" i="1"/>
  <c r="I572" i="1"/>
  <c r="I568" i="1"/>
  <c r="I564" i="1"/>
  <c r="I562" i="1"/>
  <c r="I558" i="1"/>
  <c r="I554" i="1"/>
  <c r="I550" i="1"/>
  <c r="I546" i="1"/>
  <c r="I542" i="1"/>
  <c r="I538" i="1"/>
  <c r="I534" i="1"/>
  <c r="I530" i="1"/>
  <c r="I526" i="1"/>
  <c r="I522" i="1"/>
  <c r="I518" i="1"/>
  <c r="I514" i="1"/>
  <c r="I510" i="1"/>
  <c r="I506" i="1"/>
  <c r="I502" i="1"/>
  <c r="I498" i="1"/>
  <c r="I494" i="1"/>
  <c r="I490" i="1"/>
  <c r="I486" i="1"/>
  <c r="I482" i="1"/>
  <c r="I478" i="1"/>
  <c r="I472" i="1"/>
  <c r="I470" i="1"/>
  <c r="I628" i="1"/>
  <c r="I620" i="1"/>
  <c r="I612" i="1"/>
  <c r="I604" i="1"/>
  <c r="I124" i="1"/>
  <c r="I122" i="1"/>
  <c r="I108" i="1"/>
  <c r="I106" i="1"/>
  <c r="I92" i="1"/>
  <c r="I90" i="1"/>
  <c r="I88" i="1"/>
  <c r="I55" i="1"/>
  <c r="I627" i="1"/>
  <c r="I623" i="1"/>
  <c r="I619" i="1"/>
  <c r="I615" i="1"/>
  <c r="I611" i="1"/>
  <c r="I607" i="1"/>
  <c r="I603" i="1"/>
  <c r="I599" i="1"/>
  <c r="I595" i="1"/>
  <c r="I591" i="1"/>
  <c r="I587" i="1"/>
  <c r="I583" i="1"/>
  <c r="I579" i="1"/>
  <c r="I575" i="1"/>
  <c r="I571" i="1"/>
  <c r="I567" i="1"/>
  <c r="I563" i="1"/>
  <c r="I559" i="1"/>
  <c r="I555" i="1"/>
  <c r="I551" i="1"/>
  <c r="I547" i="1"/>
  <c r="I543" i="1"/>
  <c r="I539" i="1"/>
  <c r="I535" i="1"/>
  <c r="I531" i="1"/>
  <c r="I527" i="1"/>
  <c r="I523" i="1"/>
  <c r="I519" i="1"/>
  <c r="I515" i="1"/>
  <c r="I511" i="1"/>
  <c r="I507" i="1"/>
  <c r="I503" i="1"/>
  <c r="I499" i="1"/>
  <c r="I495" i="1"/>
  <c r="I491" i="1"/>
  <c r="I487" i="1"/>
  <c r="I483" i="1"/>
  <c r="I479" i="1"/>
  <c r="I475" i="1"/>
  <c r="I467" i="1"/>
  <c r="I80" i="1"/>
  <c r="I61" i="1"/>
  <c r="I53" i="1"/>
  <c r="I24" i="1"/>
  <c r="I20" i="1"/>
  <c r="I16" i="1"/>
  <c r="I630" i="1"/>
  <c r="I626" i="1"/>
  <c r="I622" i="1"/>
  <c r="I618" i="1"/>
  <c r="I614" i="1"/>
  <c r="I610" i="1"/>
  <c r="I606" i="1"/>
  <c r="I602" i="1"/>
  <c r="I598" i="1"/>
  <c r="I594" i="1"/>
  <c r="I590" i="1"/>
  <c r="I586" i="1"/>
  <c r="I582" i="1"/>
  <c r="I578" i="1"/>
  <c r="I574" i="1"/>
  <c r="I570" i="1"/>
  <c r="I566" i="1"/>
  <c r="I560" i="1"/>
  <c r="I556" i="1"/>
  <c r="I552" i="1"/>
  <c r="I548" i="1"/>
  <c r="I544" i="1"/>
  <c r="I540" i="1"/>
  <c r="I536" i="1"/>
  <c r="I532" i="1"/>
  <c r="I528" i="1"/>
  <c r="I524" i="1"/>
  <c r="I520" i="1"/>
  <c r="I516" i="1"/>
  <c r="I512" i="1"/>
  <c r="I508" i="1"/>
  <c r="I504" i="1"/>
  <c r="I500" i="1"/>
  <c r="I496" i="1"/>
  <c r="I492" i="1"/>
  <c r="I488" i="1"/>
  <c r="I484" i="1"/>
  <c r="I480" i="1"/>
  <c r="I476" i="1"/>
  <c r="I469" i="1"/>
  <c r="I116" i="1"/>
  <c r="I114" i="1"/>
  <c r="I100" i="1"/>
  <c r="I72" i="1"/>
  <c r="F413" i="1"/>
  <c r="F411" i="1"/>
  <c r="F409" i="1"/>
  <c r="F407" i="1"/>
  <c r="F405" i="1"/>
  <c r="F403" i="1"/>
  <c r="F401" i="1"/>
  <c r="F399" i="1"/>
  <c r="F397" i="1"/>
  <c r="F395" i="1"/>
  <c r="F393" i="1"/>
  <c r="F391" i="1"/>
  <c r="F389" i="1"/>
  <c r="F387" i="1"/>
  <c r="F385" i="1"/>
  <c r="F381" i="1"/>
  <c r="H381" i="1"/>
  <c r="F377" i="1"/>
  <c r="H377" i="1"/>
  <c r="F373" i="1"/>
  <c r="H373" i="1"/>
  <c r="F369" i="1"/>
  <c r="H369" i="1"/>
  <c r="F365" i="1"/>
  <c r="H365" i="1"/>
  <c r="F361" i="1"/>
  <c r="H361" i="1"/>
  <c r="F357" i="1"/>
  <c r="H357" i="1"/>
  <c r="F353" i="1"/>
  <c r="H353" i="1"/>
  <c r="F349" i="1"/>
  <c r="H349" i="1"/>
  <c r="F345" i="1"/>
  <c r="H345" i="1"/>
  <c r="G343" i="1"/>
  <c r="H343" i="1"/>
  <c r="G337" i="1"/>
  <c r="G333" i="1"/>
  <c r="G329" i="1"/>
  <c r="G325" i="1"/>
  <c r="G321" i="1"/>
  <c r="G317" i="1"/>
  <c r="F300" i="1"/>
  <c r="H465" i="1"/>
  <c r="I465" i="1" s="1"/>
  <c r="H464" i="1"/>
  <c r="I464" i="1" s="1"/>
  <c r="H463" i="1"/>
  <c r="I463" i="1" s="1"/>
  <c r="H462" i="1"/>
  <c r="I462" i="1" s="1"/>
  <c r="H461" i="1"/>
  <c r="I461" i="1" s="1"/>
  <c r="H460" i="1"/>
  <c r="I460" i="1" s="1"/>
  <c r="H459" i="1"/>
  <c r="I459" i="1" s="1"/>
  <c r="H458" i="1"/>
  <c r="I458" i="1" s="1"/>
  <c r="H457" i="1"/>
  <c r="I457" i="1" s="1"/>
  <c r="H456" i="1"/>
  <c r="I456" i="1" s="1"/>
  <c r="H455" i="1"/>
  <c r="I455" i="1" s="1"/>
  <c r="H454" i="1"/>
  <c r="I454" i="1" s="1"/>
  <c r="H453" i="1"/>
  <c r="I453" i="1" s="1"/>
  <c r="H452" i="1"/>
  <c r="I452" i="1" s="1"/>
  <c r="H451" i="1"/>
  <c r="I451" i="1" s="1"/>
  <c r="H450" i="1"/>
  <c r="I450" i="1" s="1"/>
  <c r="H449" i="1"/>
  <c r="I449" i="1" s="1"/>
  <c r="H448" i="1"/>
  <c r="I448" i="1" s="1"/>
  <c r="H447" i="1"/>
  <c r="I447" i="1" s="1"/>
  <c r="H446" i="1"/>
  <c r="I446" i="1" s="1"/>
  <c r="H445" i="1"/>
  <c r="I445" i="1" s="1"/>
  <c r="H444" i="1"/>
  <c r="I444" i="1" s="1"/>
  <c r="H443" i="1"/>
  <c r="I443" i="1" s="1"/>
  <c r="H442" i="1"/>
  <c r="I442" i="1" s="1"/>
  <c r="H441" i="1"/>
  <c r="I441" i="1" s="1"/>
  <c r="H440" i="1"/>
  <c r="I440" i="1" s="1"/>
  <c r="H439" i="1"/>
  <c r="I439" i="1" s="1"/>
  <c r="H438" i="1"/>
  <c r="I438" i="1" s="1"/>
  <c r="H437" i="1"/>
  <c r="I437" i="1" s="1"/>
  <c r="H436" i="1"/>
  <c r="I436" i="1" s="1"/>
  <c r="H435" i="1"/>
  <c r="I435" i="1" s="1"/>
  <c r="H434" i="1"/>
  <c r="I434" i="1" s="1"/>
  <c r="H433" i="1"/>
  <c r="I433" i="1" s="1"/>
  <c r="H432" i="1"/>
  <c r="I432" i="1" s="1"/>
  <c r="H431" i="1"/>
  <c r="I431" i="1" s="1"/>
  <c r="H430" i="1"/>
  <c r="I430" i="1" s="1"/>
  <c r="H429" i="1"/>
  <c r="I429" i="1" s="1"/>
  <c r="H428" i="1"/>
  <c r="I428" i="1" s="1"/>
  <c r="H427" i="1"/>
  <c r="I427" i="1" s="1"/>
  <c r="H426" i="1"/>
  <c r="I426" i="1" s="1"/>
  <c r="H425" i="1"/>
  <c r="I425" i="1" s="1"/>
  <c r="H424" i="1"/>
  <c r="I424" i="1" s="1"/>
  <c r="H423" i="1"/>
  <c r="I423" i="1" s="1"/>
  <c r="H422" i="1"/>
  <c r="I422" i="1" s="1"/>
  <c r="H421" i="1"/>
  <c r="I421" i="1" s="1"/>
  <c r="H420" i="1"/>
  <c r="I420" i="1" s="1"/>
  <c r="H419" i="1"/>
  <c r="I419" i="1" s="1"/>
  <c r="H418" i="1"/>
  <c r="I418" i="1" s="1"/>
  <c r="H417" i="1"/>
  <c r="I417" i="1" s="1"/>
  <c r="H416" i="1"/>
  <c r="I416" i="1" s="1"/>
  <c r="H415" i="1"/>
  <c r="I415" i="1" s="1"/>
  <c r="F384" i="1"/>
  <c r="H384" i="1"/>
  <c r="F380" i="1"/>
  <c r="H380" i="1"/>
  <c r="F376" i="1"/>
  <c r="H376" i="1"/>
  <c r="F372" i="1"/>
  <c r="H372" i="1"/>
  <c r="F368" i="1"/>
  <c r="H368" i="1"/>
  <c r="F364" i="1"/>
  <c r="H364" i="1"/>
  <c r="F360" i="1"/>
  <c r="H360" i="1"/>
  <c r="F356" i="1"/>
  <c r="H356" i="1"/>
  <c r="F352" i="1"/>
  <c r="H352" i="1"/>
  <c r="F348" i="1"/>
  <c r="H348" i="1"/>
  <c r="G342" i="1"/>
  <c r="H342" i="1"/>
  <c r="G338" i="1"/>
  <c r="G334" i="1"/>
  <c r="G330" i="1"/>
  <c r="G326" i="1"/>
  <c r="G322" i="1"/>
  <c r="G318" i="1"/>
  <c r="G314" i="1"/>
  <c r="F312" i="1"/>
  <c r="F296" i="1"/>
  <c r="G424" i="1"/>
  <c r="G423" i="1"/>
  <c r="G422" i="1"/>
  <c r="G421" i="1"/>
  <c r="G420" i="1"/>
  <c r="G419" i="1"/>
  <c r="G418" i="1"/>
  <c r="G417" i="1"/>
  <c r="G416" i="1"/>
  <c r="G415" i="1"/>
  <c r="F414" i="1"/>
  <c r="I414" i="1" s="1"/>
  <c r="H413" i="1"/>
  <c r="F412" i="1"/>
  <c r="I412" i="1" s="1"/>
  <c r="H411" i="1"/>
  <c r="F410" i="1"/>
  <c r="I410" i="1" s="1"/>
  <c r="H409" i="1"/>
  <c r="F408" i="1"/>
  <c r="I408" i="1" s="1"/>
  <c r="H407" i="1"/>
  <c r="F406" i="1"/>
  <c r="I406" i="1" s="1"/>
  <c r="H405" i="1"/>
  <c r="F404" i="1"/>
  <c r="I404" i="1" s="1"/>
  <c r="H403" i="1"/>
  <c r="F402" i="1"/>
  <c r="I402" i="1" s="1"/>
  <c r="H401" i="1"/>
  <c r="F400" i="1"/>
  <c r="I400" i="1" s="1"/>
  <c r="H399" i="1"/>
  <c r="F398" i="1"/>
  <c r="I398" i="1" s="1"/>
  <c r="H397" i="1"/>
  <c r="F396" i="1"/>
  <c r="I396" i="1" s="1"/>
  <c r="H395" i="1"/>
  <c r="F394" i="1"/>
  <c r="I394" i="1" s="1"/>
  <c r="H393" i="1"/>
  <c r="F392" i="1"/>
  <c r="I392" i="1" s="1"/>
  <c r="H391" i="1"/>
  <c r="F390" i="1"/>
  <c r="I390" i="1" s="1"/>
  <c r="H389" i="1"/>
  <c r="F388" i="1"/>
  <c r="I388" i="1" s="1"/>
  <c r="H387" i="1"/>
  <c r="F386" i="1"/>
  <c r="I386" i="1" s="1"/>
  <c r="H385" i="1"/>
  <c r="F383" i="1"/>
  <c r="H383" i="1"/>
  <c r="F379" i="1"/>
  <c r="I379" i="1" s="1"/>
  <c r="H379" i="1"/>
  <c r="F375" i="1"/>
  <c r="H375" i="1"/>
  <c r="F371" i="1"/>
  <c r="H371" i="1"/>
  <c r="F367" i="1"/>
  <c r="H367" i="1"/>
  <c r="F363" i="1"/>
  <c r="I363" i="1" s="1"/>
  <c r="H363" i="1"/>
  <c r="F359" i="1"/>
  <c r="H359" i="1"/>
  <c r="F355" i="1"/>
  <c r="H355" i="1"/>
  <c r="F351" i="1"/>
  <c r="H351" i="1"/>
  <c r="F347" i="1"/>
  <c r="H347" i="1"/>
  <c r="F343" i="1"/>
  <c r="I343" i="1" s="1"/>
  <c r="G341" i="1"/>
  <c r="H341" i="1"/>
  <c r="I341" i="1" s="1"/>
  <c r="G339" i="1"/>
  <c r="H337" i="1"/>
  <c r="G335" i="1"/>
  <c r="H333" i="1"/>
  <c r="G331" i="1"/>
  <c r="H329" i="1"/>
  <c r="G327" i="1"/>
  <c r="H325" i="1"/>
  <c r="G323" i="1"/>
  <c r="H321" i="1"/>
  <c r="G319" i="1"/>
  <c r="H317" i="1"/>
  <c r="G315" i="1"/>
  <c r="F308" i="1"/>
  <c r="F292" i="1"/>
  <c r="G413" i="1"/>
  <c r="G411" i="1"/>
  <c r="G409" i="1"/>
  <c r="G407" i="1"/>
  <c r="G405" i="1"/>
  <c r="G403" i="1"/>
  <c r="G401" i="1"/>
  <c r="G399" i="1"/>
  <c r="G397" i="1"/>
  <c r="G395" i="1"/>
  <c r="G393" i="1"/>
  <c r="G391" i="1"/>
  <c r="G389" i="1"/>
  <c r="G387" i="1"/>
  <c r="G385" i="1"/>
  <c r="F382" i="1"/>
  <c r="I382" i="1" s="1"/>
  <c r="H382" i="1"/>
  <c r="G381" i="1"/>
  <c r="F378" i="1"/>
  <c r="H378" i="1"/>
  <c r="G377" i="1"/>
  <c r="F374" i="1"/>
  <c r="H374" i="1"/>
  <c r="G373" i="1"/>
  <c r="F370" i="1"/>
  <c r="H370" i="1"/>
  <c r="G369" i="1"/>
  <c r="F366" i="1"/>
  <c r="H366" i="1"/>
  <c r="G365" i="1"/>
  <c r="F362" i="1"/>
  <c r="H362" i="1"/>
  <c r="G361" i="1"/>
  <c r="F358" i="1"/>
  <c r="H358" i="1"/>
  <c r="G357" i="1"/>
  <c r="F354" i="1"/>
  <c r="H354" i="1"/>
  <c r="G353" i="1"/>
  <c r="F350" i="1"/>
  <c r="H350" i="1"/>
  <c r="G349" i="1"/>
  <c r="F346" i="1"/>
  <c r="H346" i="1"/>
  <c r="G345" i="1"/>
  <c r="G344" i="1"/>
  <c r="H344" i="1"/>
  <c r="I344" i="1" s="1"/>
  <c r="I342" i="1"/>
  <c r="G340" i="1"/>
  <c r="H340" i="1"/>
  <c r="I340" i="1" s="1"/>
  <c r="G336" i="1"/>
  <c r="G332" i="1"/>
  <c r="G328" i="1"/>
  <c r="G324" i="1"/>
  <c r="G320" i="1"/>
  <c r="G316" i="1"/>
  <c r="F304" i="1"/>
  <c r="H312" i="1"/>
  <c r="G312" i="1"/>
  <c r="F310" i="1"/>
  <c r="I310" i="1" s="1"/>
  <c r="H304" i="1"/>
  <c r="F302" i="1"/>
  <c r="I302" i="1" s="1"/>
  <c r="H296" i="1"/>
  <c r="F294" i="1"/>
  <c r="I294" i="1" s="1"/>
  <c r="H288" i="1"/>
  <c r="F286" i="1"/>
  <c r="I286" i="1" s="1"/>
  <c r="H280" i="1"/>
  <c r="F278" i="1"/>
  <c r="I278" i="1" s="1"/>
  <c r="H272" i="1"/>
  <c r="F270" i="1"/>
  <c r="I270" i="1" s="1"/>
  <c r="H264" i="1"/>
  <c r="F262" i="1"/>
  <c r="I262" i="1" s="1"/>
  <c r="H256" i="1"/>
  <c r="F254" i="1"/>
  <c r="I254" i="1" s="1"/>
  <c r="H248" i="1"/>
  <c r="H246" i="1"/>
  <c r="G246" i="1"/>
  <c r="F284" i="1"/>
  <c r="F276" i="1"/>
  <c r="F268" i="1"/>
  <c r="F260" i="1"/>
  <c r="F252" i="1"/>
  <c r="F339" i="1"/>
  <c r="I339" i="1" s="1"/>
  <c r="F338" i="1"/>
  <c r="I338" i="1" s="1"/>
  <c r="F337" i="1"/>
  <c r="I337" i="1" s="1"/>
  <c r="F336" i="1"/>
  <c r="I336" i="1" s="1"/>
  <c r="F335" i="1"/>
  <c r="I335" i="1" s="1"/>
  <c r="F334" i="1"/>
  <c r="I334" i="1" s="1"/>
  <c r="F333" i="1"/>
  <c r="I333" i="1" s="1"/>
  <c r="F332" i="1"/>
  <c r="I332" i="1" s="1"/>
  <c r="F331" i="1"/>
  <c r="I331" i="1" s="1"/>
  <c r="F330" i="1"/>
  <c r="I330" i="1" s="1"/>
  <c r="F329" i="1"/>
  <c r="I329" i="1" s="1"/>
  <c r="F328" i="1"/>
  <c r="I328" i="1" s="1"/>
  <c r="F327" i="1"/>
  <c r="I327" i="1" s="1"/>
  <c r="F326" i="1"/>
  <c r="I326" i="1" s="1"/>
  <c r="F325" i="1"/>
  <c r="I325" i="1" s="1"/>
  <c r="F324" i="1"/>
  <c r="I324" i="1" s="1"/>
  <c r="F323" i="1"/>
  <c r="I323" i="1" s="1"/>
  <c r="F322" i="1"/>
  <c r="I322" i="1" s="1"/>
  <c r="F321" i="1"/>
  <c r="I321" i="1" s="1"/>
  <c r="F320" i="1"/>
  <c r="I320" i="1" s="1"/>
  <c r="F319" i="1"/>
  <c r="I319" i="1" s="1"/>
  <c r="F318" i="1"/>
  <c r="I318" i="1" s="1"/>
  <c r="F317" i="1"/>
  <c r="I317" i="1" s="1"/>
  <c r="F316" i="1"/>
  <c r="I316" i="1" s="1"/>
  <c r="F315" i="1"/>
  <c r="I315" i="1" s="1"/>
  <c r="F314" i="1"/>
  <c r="I314" i="1" s="1"/>
  <c r="H308" i="1"/>
  <c r="F306" i="1"/>
  <c r="I306" i="1" s="1"/>
  <c r="H300" i="1"/>
  <c r="F298" i="1"/>
  <c r="I298" i="1" s="1"/>
  <c r="H292" i="1"/>
  <c r="F290" i="1"/>
  <c r="I290" i="1" s="1"/>
  <c r="H284" i="1"/>
  <c r="F282" i="1"/>
  <c r="I282" i="1" s="1"/>
  <c r="H276" i="1"/>
  <c r="F274" i="1"/>
  <c r="I274" i="1" s="1"/>
  <c r="H268" i="1"/>
  <c r="F266" i="1"/>
  <c r="I266" i="1" s="1"/>
  <c r="H260" i="1"/>
  <c r="F258" i="1"/>
  <c r="I258" i="1" s="1"/>
  <c r="H252" i="1"/>
  <c r="F250" i="1"/>
  <c r="I250" i="1" s="1"/>
  <c r="H238" i="1"/>
  <c r="G238" i="1"/>
  <c r="F288" i="1"/>
  <c r="I288" i="1" s="1"/>
  <c r="F280" i="1"/>
  <c r="I280" i="1" s="1"/>
  <c r="F272" i="1"/>
  <c r="F264" i="1"/>
  <c r="F256" i="1"/>
  <c r="I256" i="1" s="1"/>
  <c r="F248" i="1"/>
  <c r="I248" i="1" s="1"/>
  <c r="H242" i="1"/>
  <c r="G242" i="1"/>
  <c r="G310" i="1"/>
  <c r="G308" i="1"/>
  <c r="G306" i="1"/>
  <c r="G304" i="1"/>
  <c r="G302" i="1"/>
  <c r="G300" i="1"/>
  <c r="G298" i="1"/>
  <c r="G296" i="1"/>
  <c r="G294" i="1"/>
  <c r="G292" i="1"/>
  <c r="G290" i="1"/>
  <c r="G288" i="1"/>
  <c r="G286" i="1"/>
  <c r="G284" i="1"/>
  <c r="G282" i="1"/>
  <c r="G280" i="1"/>
  <c r="G278" i="1"/>
  <c r="G276" i="1"/>
  <c r="G274" i="1"/>
  <c r="G272" i="1"/>
  <c r="G270" i="1"/>
  <c r="G268" i="1"/>
  <c r="G266" i="1"/>
  <c r="G264" i="1"/>
  <c r="G262" i="1"/>
  <c r="G260" i="1"/>
  <c r="G258" i="1"/>
  <c r="G256" i="1"/>
  <c r="G254" i="1"/>
  <c r="G252" i="1"/>
  <c r="G250" i="1"/>
  <c r="G248" i="1"/>
  <c r="F246" i="1"/>
  <c r="G245" i="1"/>
  <c r="F242" i="1"/>
  <c r="G241" i="1"/>
  <c r="F238" i="1"/>
  <c r="G237" i="1"/>
  <c r="H181" i="1"/>
  <c r="F181" i="1"/>
  <c r="G181" i="1"/>
  <c r="F244" i="1"/>
  <c r="F240" i="1"/>
  <c r="F236" i="1"/>
  <c r="F234" i="1"/>
  <c r="G234" i="1"/>
  <c r="F232" i="1"/>
  <c r="G232" i="1"/>
  <c r="F230" i="1"/>
  <c r="G230" i="1"/>
  <c r="F228" i="1"/>
  <c r="G228" i="1"/>
  <c r="F226" i="1"/>
  <c r="G226" i="1"/>
  <c r="F224" i="1"/>
  <c r="G224" i="1"/>
  <c r="F222" i="1"/>
  <c r="G222" i="1"/>
  <c r="F220" i="1"/>
  <c r="G220" i="1"/>
  <c r="F218" i="1"/>
  <c r="G218" i="1"/>
  <c r="F216" i="1"/>
  <c r="G216" i="1"/>
  <c r="F214" i="1"/>
  <c r="G214" i="1"/>
  <c r="F212" i="1"/>
  <c r="G212" i="1"/>
  <c r="F210" i="1"/>
  <c r="G210" i="1"/>
  <c r="F208" i="1"/>
  <c r="G208" i="1"/>
  <c r="F206" i="1"/>
  <c r="G206" i="1"/>
  <c r="F204" i="1"/>
  <c r="G204" i="1"/>
  <c r="F202" i="1"/>
  <c r="G202" i="1"/>
  <c r="F200" i="1"/>
  <c r="G200" i="1"/>
  <c r="F198" i="1"/>
  <c r="G198" i="1"/>
  <c r="H198" i="1"/>
  <c r="F196" i="1"/>
  <c r="G196" i="1"/>
  <c r="H196" i="1"/>
  <c r="F194" i="1"/>
  <c r="G194" i="1"/>
  <c r="F192" i="1"/>
  <c r="G192" i="1"/>
  <c r="H192" i="1"/>
  <c r="F190" i="1"/>
  <c r="G190" i="1"/>
  <c r="H190" i="1"/>
  <c r="F188" i="1"/>
  <c r="G188" i="1"/>
  <c r="H188" i="1"/>
  <c r="F186" i="1"/>
  <c r="G186" i="1"/>
  <c r="H186" i="1"/>
  <c r="F184" i="1"/>
  <c r="G184" i="1"/>
  <c r="H184" i="1"/>
  <c r="F313" i="1"/>
  <c r="I313" i="1" s="1"/>
  <c r="F311" i="1"/>
  <c r="I311" i="1" s="1"/>
  <c r="F309" i="1"/>
  <c r="I309" i="1" s="1"/>
  <c r="F307" i="1"/>
  <c r="I307" i="1" s="1"/>
  <c r="F305" i="1"/>
  <c r="I305" i="1" s="1"/>
  <c r="F303" i="1"/>
  <c r="I303" i="1" s="1"/>
  <c r="F301" i="1"/>
  <c r="I301" i="1" s="1"/>
  <c r="F299" i="1"/>
  <c r="I299" i="1" s="1"/>
  <c r="F297" i="1"/>
  <c r="I297" i="1" s="1"/>
  <c r="F295" i="1"/>
  <c r="I295" i="1" s="1"/>
  <c r="F293" i="1"/>
  <c r="I293" i="1" s="1"/>
  <c r="F291" i="1"/>
  <c r="I291" i="1" s="1"/>
  <c r="F289" i="1"/>
  <c r="I289" i="1" s="1"/>
  <c r="F287" i="1"/>
  <c r="I287" i="1" s="1"/>
  <c r="F285" i="1"/>
  <c r="I285" i="1" s="1"/>
  <c r="F283" i="1"/>
  <c r="I283" i="1" s="1"/>
  <c r="F281" i="1"/>
  <c r="I281" i="1" s="1"/>
  <c r="F279" i="1"/>
  <c r="I279" i="1" s="1"/>
  <c r="F277" i="1"/>
  <c r="I277" i="1" s="1"/>
  <c r="F275" i="1"/>
  <c r="I275" i="1" s="1"/>
  <c r="F273" i="1"/>
  <c r="I273" i="1" s="1"/>
  <c r="F271" i="1"/>
  <c r="I271" i="1" s="1"/>
  <c r="F269" i="1"/>
  <c r="I269" i="1" s="1"/>
  <c r="F267" i="1"/>
  <c r="I267" i="1" s="1"/>
  <c r="F265" i="1"/>
  <c r="I265" i="1" s="1"/>
  <c r="F263" i="1"/>
  <c r="I263" i="1" s="1"/>
  <c r="F261" i="1"/>
  <c r="I261" i="1" s="1"/>
  <c r="F259" i="1"/>
  <c r="I259" i="1" s="1"/>
  <c r="F257" i="1"/>
  <c r="I257" i="1" s="1"/>
  <c r="F255" i="1"/>
  <c r="I255" i="1" s="1"/>
  <c r="F253" i="1"/>
  <c r="I253" i="1" s="1"/>
  <c r="F251" i="1"/>
  <c r="I251" i="1" s="1"/>
  <c r="F249" i="1"/>
  <c r="I249" i="1" s="1"/>
  <c r="F247" i="1"/>
  <c r="I247" i="1" s="1"/>
  <c r="H244" i="1"/>
  <c r="H240" i="1"/>
  <c r="H236" i="1"/>
  <c r="H234" i="1"/>
  <c r="H232" i="1"/>
  <c r="H230" i="1"/>
  <c r="H228" i="1"/>
  <c r="H226" i="1"/>
  <c r="H224" i="1"/>
  <c r="H222" i="1"/>
  <c r="H220" i="1"/>
  <c r="H218" i="1"/>
  <c r="H216" i="1"/>
  <c r="H214" i="1"/>
  <c r="H212" i="1"/>
  <c r="H210" i="1"/>
  <c r="H208" i="1"/>
  <c r="H206" i="1"/>
  <c r="H204" i="1"/>
  <c r="H202" i="1"/>
  <c r="H200" i="1"/>
  <c r="H194" i="1"/>
  <c r="H177" i="1"/>
  <c r="F177" i="1"/>
  <c r="G177" i="1"/>
  <c r="F245" i="1"/>
  <c r="I245" i="1" s="1"/>
  <c r="F243" i="1"/>
  <c r="I243" i="1" s="1"/>
  <c r="F241" i="1"/>
  <c r="I241" i="1" s="1"/>
  <c r="F239" i="1"/>
  <c r="I239" i="1" s="1"/>
  <c r="F237" i="1"/>
  <c r="I237" i="1" s="1"/>
  <c r="F235" i="1"/>
  <c r="I235" i="1" s="1"/>
  <c r="F233" i="1"/>
  <c r="I233" i="1" s="1"/>
  <c r="F231" i="1"/>
  <c r="I231" i="1" s="1"/>
  <c r="F229" i="1"/>
  <c r="I229" i="1" s="1"/>
  <c r="F227" i="1"/>
  <c r="I227" i="1" s="1"/>
  <c r="F225" i="1"/>
  <c r="I225" i="1" s="1"/>
  <c r="F223" i="1"/>
  <c r="I223" i="1" s="1"/>
  <c r="F221" i="1"/>
  <c r="I221" i="1" s="1"/>
  <c r="F219" i="1"/>
  <c r="I219" i="1" s="1"/>
  <c r="F217" i="1"/>
  <c r="I217" i="1" s="1"/>
  <c r="F215" i="1"/>
  <c r="I215" i="1" s="1"/>
  <c r="F213" i="1"/>
  <c r="I213" i="1" s="1"/>
  <c r="F211" i="1"/>
  <c r="I211" i="1" s="1"/>
  <c r="F209" i="1"/>
  <c r="I209" i="1" s="1"/>
  <c r="F207" i="1"/>
  <c r="I207" i="1" s="1"/>
  <c r="F205" i="1"/>
  <c r="I205" i="1" s="1"/>
  <c r="F203" i="1"/>
  <c r="I203" i="1" s="1"/>
  <c r="F201" i="1"/>
  <c r="I201" i="1" s="1"/>
  <c r="F199" i="1"/>
  <c r="I199" i="1" s="1"/>
  <c r="F197" i="1"/>
  <c r="I197" i="1" s="1"/>
  <c r="F195" i="1"/>
  <c r="I195" i="1" s="1"/>
  <c r="F193" i="1"/>
  <c r="I193" i="1" s="1"/>
  <c r="F191" i="1"/>
  <c r="I191" i="1" s="1"/>
  <c r="F189" i="1"/>
  <c r="I189" i="1" s="1"/>
  <c r="F187" i="1"/>
  <c r="I187" i="1" s="1"/>
  <c r="F185" i="1"/>
  <c r="I185" i="1" s="1"/>
  <c r="F183" i="1"/>
  <c r="I183" i="1" s="1"/>
  <c r="H179" i="1"/>
  <c r="F179" i="1"/>
  <c r="H175" i="1"/>
  <c r="F175" i="1"/>
  <c r="I175" i="1" s="1"/>
  <c r="F159" i="1"/>
  <c r="I159" i="1" s="1"/>
  <c r="G159" i="1"/>
  <c r="H182" i="1"/>
  <c r="F182" i="1"/>
  <c r="H178" i="1"/>
  <c r="F178" i="1"/>
  <c r="H174" i="1"/>
  <c r="F174" i="1"/>
  <c r="I174" i="1" s="1"/>
  <c r="F152" i="1"/>
  <c r="H152" i="1"/>
  <c r="F149" i="1"/>
  <c r="H149" i="1"/>
  <c r="F145" i="1"/>
  <c r="H145" i="1"/>
  <c r="F141" i="1"/>
  <c r="H141" i="1"/>
  <c r="H180" i="1"/>
  <c r="F180" i="1"/>
  <c r="G179" i="1"/>
  <c r="H176" i="1"/>
  <c r="F176" i="1"/>
  <c r="G175" i="1"/>
  <c r="F155" i="1"/>
  <c r="I155" i="1" s="1"/>
  <c r="G155" i="1"/>
  <c r="F121" i="1"/>
  <c r="I121" i="1" s="1"/>
  <c r="H121" i="1"/>
  <c r="F113" i="1"/>
  <c r="H113" i="1"/>
  <c r="F105" i="1"/>
  <c r="H105" i="1"/>
  <c r="F97" i="1"/>
  <c r="H97" i="1"/>
  <c r="F89" i="1"/>
  <c r="H89" i="1"/>
  <c r="F173" i="1"/>
  <c r="I173" i="1" s="1"/>
  <c r="F172" i="1"/>
  <c r="I172" i="1" s="1"/>
  <c r="F171" i="1"/>
  <c r="I171" i="1" s="1"/>
  <c r="F170" i="1"/>
  <c r="I170" i="1" s="1"/>
  <c r="F169" i="1"/>
  <c r="I169" i="1" s="1"/>
  <c r="F168" i="1"/>
  <c r="I168" i="1" s="1"/>
  <c r="F167" i="1"/>
  <c r="I167" i="1" s="1"/>
  <c r="F166" i="1"/>
  <c r="I166" i="1" s="1"/>
  <c r="F165" i="1"/>
  <c r="I165" i="1" s="1"/>
  <c r="F164" i="1"/>
  <c r="I164" i="1" s="1"/>
  <c r="F163" i="1"/>
  <c r="I163" i="1" s="1"/>
  <c r="F162" i="1"/>
  <c r="I162" i="1" s="1"/>
  <c r="F158" i="1"/>
  <c r="I158" i="1" s="1"/>
  <c r="F154" i="1"/>
  <c r="I154" i="1" s="1"/>
  <c r="F151" i="1"/>
  <c r="I151" i="1" s="1"/>
  <c r="H150" i="1"/>
  <c r="I150" i="1" s="1"/>
  <c r="I148" i="1"/>
  <c r="H147" i="1"/>
  <c r="I147" i="1" s="1"/>
  <c r="I144" i="1"/>
  <c r="H143" i="1"/>
  <c r="I143" i="1" s="1"/>
  <c r="I140" i="1"/>
  <c r="H139" i="1"/>
  <c r="I139" i="1" s="1"/>
  <c r="I136" i="1"/>
  <c r="H135" i="1"/>
  <c r="I132" i="1"/>
  <c r="H131" i="1"/>
  <c r="I131" i="1" s="1"/>
  <c r="I128" i="1"/>
  <c r="F127" i="1"/>
  <c r="H127" i="1"/>
  <c r="I120" i="1"/>
  <c r="F119" i="1"/>
  <c r="H119" i="1"/>
  <c r="I112" i="1"/>
  <c r="F111" i="1"/>
  <c r="H111" i="1"/>
  <c r="I104" i="1"/>
  <c r="F103" i="1"/>
  <c r="H103" i="1"/>
  <c r="I96" i="1"/>
  <c r="F95" i="1"/>
  <c r="H95" i="1"/>
  <c r="H146" i="1"/>
  <c r="I146" i="1" s="1"/>
  <c r="H142" i="1"/>
  <c r="I142" i="1" s="1"/>
  <c r="H138" i="1"/>
  <c r="I138" i="1" s="1"/>
  <c r="I135" i="1"/>
  <c r="H134" i="1"/>
  <c r="I134" i="1" s="1"/>
  <c r="H130" i="1"/>
  <c r="I130" i="1" s="1"/>
  <c r="F125" i="1"/>
  <c r="H125" i="1"/>
  <c r="F117" i="1"/>
  <c r="H117" i="1"/>
  <c r="F109" i="1"/>
  <c r="H109" i="1"/>
  <c r="F101" i="1"/>
  <c r="H101" i="1"/>
  <c r="F93" i="1"/>
  <c r="H93" i="1"/>
  <c r="H137" i="1"/>
  <c r="I137" i="1" s="1"/>
  <c r="H133" i="1"/>
  <c r="I133" i="1" s="1"/>
  <c r="H129" i="1"/>
  <c r="I129" i="1" s="1"/>
  <c r="F123" i="1"/>
  <c r="H123" i="1"/>
  <c r="F115" i="1"/>
  <c r="H115" i="1"/>
  <c r="F107" i="1"/>
  <c r="H107" i="1"/>
  <c r="F99" i="1"/>
  <c r="H99" i="1"/>
  <c r="F91" i="1"/>
  <c r="H91" i="1"/>
  <c r="H79" i="1"/>
  <c r="F79" i="1"/>
  <c r="H77" i="1"/>
  <c r="F77" i="1"/>
  <c r="H65" i="1"/>
  <c r="F65" i="1"/>
  <c r="G65" i="1"/>
  <c r="G38" i="1"/>
  <c r="H38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46" i="1"/>
  <c r="H46" i="1"/>
  <c r="H87" i="1"/>
  <c r="I87" i="1" s="1"/>
  <c r="H85" i="1"/>
  <c r="I85" i="1" s="1"/>
  <c r="H71" i="1"/>
  <c r="F71" i="1"/>
  <c r="H69" i="1"/>
  <c r="F69" i="1"/>
  <c r="F37" i="1"/>
  <c r="G37" i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H83" i="1"/>
  <c r="F83" i="1"/>
  <c r="G79" i="1"/>
  <c r="G77" i="1"/>
  <c r="H75" i="1"/>
  <c r="F75" i="1"/>
  <c r="H73" i="1"/>
  <c r="F73" i="1"/>
  <c r="F45" i="1"/>
  <c r="G45" i="1"/>
  <c r="G80" i="1"/>
  <c r="G76" i="1"/>
  <c r="G72" i="1"/>
  <c r="G68" i="1"/>
  <c r="F67" i="1"/>
  <c r="I67" i="1" s="1"/>
  <c r="G64" i="1"/>
  <c r="F63" i="1"/>
  <c r="I63" i="1" s="1"/>
  <c r="H48" i="1"/>
  <c r="H45" i="1"/>
  <c r="F43" i="1"/>
  <c r="I43" i="1" s="1"/>
  <c r="H40" i="1"/>
  <c r="H37" i="1"/>
  <c r="F35" i="1"/>
  <c r="I35" i="1" s="1"/>
  <c r="F33" i="1"/>
  <c r="I33" i="1" s="1"/>
  <c r="G33" i="1"/>
  <c r="F31" i="1"/>
  <c r="I31" i="1" s="1"/>
  <c r="G31" i="1"/>
  <c r="F29" i="1"/>
  <c r="I29" i="1" s="1"/>
  <c r="G29" i="1"/>
  <c r="F27" i="1"/>
  <c r="I27" i="1" s="1"/>
  <c r="G27" i="1"/>
  <c r="G22" i="1"/>
  <c r="H22" i="1"/>
  <c r="F49" i="1"/>
  <c r="F41" i="1"/>
  <c r="G18" i="1"/>
  <c r="H18" i="1"/>
  <c r="H49" i="1"/>
  <c r="F47" i="1"/>
  <c r="I47" i="1" s="1"/>
  <c r="H41" i="1"/>
  <c r="F39" i="1"/>
  <c r="I39" i="1" s="1"/>
  <c r="G23" i="1"/>
  <c r="G19" i="1"/>
  <c r="F14" i="1"/>
  <c r="F12" i="1"/>
  <c r="F10" i="1"/>
  <c r="F8" i="1"/>
  <c r="F6" i="1"/>
  <c r="F4" i="1"/>
  <c r="F50" i="1"/>
  <c r="I50" i="1" s="1"/>
  <c r="F48" i="1"/>
  <c r="F46" i="1"/>
  <c r="I46" i="1" s="1"/>
  <c r="F44" i="1"/>
  <c r="I44" i="1" s="1"/>
  <c r="F42" i="1"/>
  <c r="I42" i="1" s="1"/>
  <c r="F40" i="1"/>
  <c r="F38" i="1"/>
  <c r="F36" i="1"/>
  <c r="I36" i="1" s="1"/>
  <c r="F34" i="1"/>
  <c r="I34" i="1" s="1"/>
  <c r="F32" i="1"/>
  <c r="I32" i="1" s="1"/>
  <c r="F30" i="1"/>
  <c r="I30" i="1" s="1"/>
  <c r="F28" i="1"/>
  <c r="I28" i="1" s="1"/>
  <c r="F26" i="1"/>
  <c r="I26" i="1" s="1"/>
  <c r="F23" i="1"/>
  <c r="I23" i="1" s="1"/>
  <c r="H21" i="1"/>
  <c r="I21" i="1" s="1"/>
  <c r="F19" i="1"/>
  <c r="I19" i="1" s="1"/>
  <c r="H17" i="1"/>
  <c r="I17" i="1" s="1"/>
  <c r="F15" i="1"/>
  <c r="I15" i="1" s="1"/>
  <c r="H14" i="1"/>
  <c r="H12" i="1"/>
  <c r="H10" i="1"/>
  <c r="H8" i="1"/>
  <c r="H6" i="1"/>
  <c r="H4" i="1"/>
  <c r="F22" i="1"/>
  <c r="F18" i="1"/>
  <c r="G14" i="1"/>
  <c r="F13" i="1"/>
  <c r="I13" i="1" s="1"/>
  <c r="G12" i="1"/>
  <c r="F11" i="1"/>
  <c r="I11" i="1" s="1"/>
  <c r="G10" i="1"/>
  <c r="F9" i="1"/>
  <c r="I9" i="1" s="1"/>
  <c r="G8" i="1"/>
  <c r="F7" i="1"/>
  <c r="I7" i="1" s="1"/>
  <c r="G6" i="1"/>
  <c r="F5" i="1"/>
  <c r="I5" i="1" s="1"/>
  <c r="G4" i="1"/>
  <c r="F3" i="1"/>
  <c r="I3" i="1" s="1"/>
  <c r="E2" i="4"/>
  <c r="D2" i="4"/>
  <c r="I103" i="1" l="1"/>
  <c r="I238" i="1"/>
  <c r="I181" i="1"/>
  <c r="I356" i="1"/>
  <c r="I372" i="1"/>
  <c r="I347" i="1"/>
  <c r="I38" i="1"/>
  <c r="I246" i="1"/>
  <c r="I69" i="1"/>
  <c r="I65" i="1"/>
  <c r="I79" i="1"/>
  <c r="I123" i="1"/>
  <c r="I89" i="1"/>
  <c r="I105" i="1"/>
  <c r="I48" i="1"/>
  <c r="I22" i="1"/>
  <c r="I6" i="1"/>
  <c r="I14" i="1"/>
  <c r="I73" i="1"/>
  <c r="I196" i="1"/>
  <c r="I198" i="1"/>
  <c r="I272" i="1"/>
  <c r="I188" i="1"/>
  <c r="I190" i="1"/>
  <c r="I192" i="1"/>
  <c r="I91" i="1"/>
  <c r="I107" i="1"/>
  <c r="I18" i="1"/>
  <c r="I40" i="1"/>
  <c r="I93" i="1"/>
  <c r="I125" i="1"/>
  <c r="I149" i="1"/>
  <c r="I208" i="1"/>
  <c r="I216" i="1"/>
  <c r="I224" i="1"/>
  <c r="I232" i="1"/>
  <c r="I260" i="1"/>
  <c r="I49" i="1"/>
  <c r="I99" i="1"/>
  <c r="I115" i="1"/>
  <c r="I109" i="1"/>
  <c r="I119" i="1"/>
  <c r="I145" i="1"/>
  <c r="I194" i="1"/>
  <c r="I206" i="1"/>
  <c r="I214" i="1"/>
  <c r="I222" i="1"/>
  <c r="I230" i="1"/>
  <c r="I236" i="1"/>
  <c r="I244" i="1"/>
  <c r="I304" i="1"/>
  <c r="I351" i="1"/>
  <c r="I367" i="1"/>
  <c r="I383" i="1"/>
  <c r="I360" i="1"/>
  <c r="I376" i="1"/>
  <c r="I349" i="1"/>
  <c r="I365" i="1"/>
  <c r="I381" i="1"/>
  <c r="I387" i="1"/>
  <c r="I391" i="1"/>
  <c r="I395" i="1"/>
  <c r="I399" i="1"/>
  <c r="I403" i="1"/>
  <c r="I407" i="1"/>
  <c r="I411" i="1"/>
  <c r="I10" i="1"/>
  <c r="I4" i="1"/>
  <c r="I8" i="1"/>
  <c r="I12" i="1"/>
  <c r="I41" i="1"/>
  <c r="I45" i="1"/>
  <c r="I37" i="1"/>
  <c r="I71" i="1"/>
  <c r="I77" i="1"/>
  <c r="I101" i="1"/>
  <c r="I111" i="1"/>
  <c r="I97" i="1"/>
  <c r="I113" i="1"/>
  <c r="I176" i="1"/>
  <c r="I180" i="1"/>
  <c r="I141" i="1"/>
  <c r="I152" i="1"/>
  <c r="I182" i="1"/>
  <c r="I184" i="1"/>
  <c r="I186" i="1"/>
  <c r="I204" i="1"/>
  <c r="I212" i="1"/>
  <c r="I220" i="1"/>
  <c r="I228" i="1"/>
  <c r="I252" i="1"/>
  <c r="I268" i="1"/>
  <c r="I284" i="1"/>
  <c r="I346" i="1"/>
  <c r="I350" i="1"/>
  <c r="I354" i="1"/>
  <c r="I358" i="1"/>
  <c r="I362" i="1"/>
  <c r="I366" i="1"/>
  <c r="I370" i="1"/>
  <c r="I374" i="1"/>
  <c r="I378" i="1"/>
  <c r="I292" i="1"/>
  <c r="I296" i="1"/>
  <c r="I345" i="1"/>
  <c r="I361" i="1"/>
  <c r="I377" i="1"/>
  <c r="I75" i="1"/>
  <c r="I83" i="1"/>
  <c r="I178" i="1"/>
  <c r="I179" i="1"/>
  <c r="I177" i="1"/>
  <c r="I202" i="1"/>
  <c r="I210" i="1"/>
  <c r="I218" i="1"/>
  <c r="I226" i="1"/>
  <c r="I234" i="1"/>
  <c r="I240" i="1"/>
  <c r="I242" i="1"/>
  <c r="I264" i="1"/>
  <c r="I359" i="1"/>
  <c r="I375" i="1"/>
  <c r="I352" i="1"/>
  <c r="I368" i="1"/>
  <c r="I384" i="1"/>
  <c r="I357" i="1"/>
  <c r="I373" i="1"/>
  <c r="I385" i="1"/>
  <c r="I389" i="1"/>
  <c r="I393" i="1"/>
  <c r="I397" i="1"/>
  <c r="I401" i="1"/>
  <c r="I405" i="1"/>
  <c r="I409" i="1"/>
  <c r="I413" i="1"/>
  <c r="I117" i="1"/>
  <c r="I95" i="1"/>
  <c r="I127" i="1"/>
  <c r="I200" i="1"/>
  <c r="I276" i="1"/>
  <c r="I308" i="1"/>
  <c r="I355" i="1"/>
  <c r="I371" i="1"/>
  <c r="I312" i="1"/>
  <c r="I348" i="1"/>
  <c r="I364" i="1"/>
  <c r="I380" i="1"/>
  <c r="I300" i="1"/>
  <c r="I353" i="1"/>
  <c r="I369" i="1"/>
  <c r="G631" i="1"/>
  <c r="H631" i="1"/>
  <c r="F631" i="1"/>
  <c r="F2" i="4"/>
  <c r="I631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Table6" type="102" refreshedVersion="6" minRefreshableVersion="5">
    <extLst>
      <ext xmlns:x15="http://schemas.microsoft.com/office/spreadsheetml/2010/11/main" uri="{DE250136-89BD-433C-8126-D09CA5730AF9}">
        <x15:connection id="Table6">
          <x15:rangePr sourceName="_xlcn.WorksheetConnection_Table6"/>
        </x15:connection>
      </ext>
    </extLst>
  </connection>
</connections>
</file>

<file path=xl/sharedStrings.xml><?xml version="1.0" encoding="utf-8"?>
<sst xmlns="http://schemas.openxmlformats.org/spreadsheetml/2006/main" count="2809" uniqueCount="493">
  <si>
    <t>שם</t>
  </si>
  <si>
    <t>יעד</t>
  </si>
  <si>
    <t>מממן</t>
  </si>
  <si>
    <t>אברהם נגוסה</t>
  </si>
  <si>
    <t>אנגליה</t>
  </si>
  <si>
    <t>ISGAP</t>
  </si>
  <si>
    <t>ישראל אייכלר</t>
  </si>
  <si>
    <t>הונגריה</t>
  </si>
  <si>
    <t>משרד רוה"מ</t>
  </si>
  <si>
    <t>אברהם דיכטר</t>
  </si>
  <si>
    <t>ארה"ב</t>
  </si>
  <si>
    <t>Christians united for Israel</t>
  </si>
  <si>
    <t>יואב בן צור</t>
  </si>
  <si>
    <t>צרפת</t>
  </si>
  <si>
    <t>הקהילה היהודית במרסיי - הרב ראובן אוחנה</t>
  </si>
  <si>
    <t>ציפי לבני</t>
  </si>
  <si>
    <t>UNESCO</t>
  </si>
  <si>
    <t>יחיאל חיליק בר</t>
  </si>
  <si>
    <t>יוון</t>
  </si>
  <si>
    <t>union jews of libya</t>
  </si>
  <si>
    <t>יאיר לפיד</t>
  </si>
  <si>
    <t>ספרד</t>
  </si>
  <si>
    <t>NGO Monitor</t>
  </si>
  <si>
    <t>עאידה תומא סלימאן</t>
  </si>
  <si>
    <t>האומות המאוחדות - האו"ם</t>
  </si>
  <si>
    <t>אחמד טיבי</t>
  </si>
  <si>
    <t>בלגיה</t>
  </si>
  <si>
    <t>Group of the Progressive Alliance of Socialists and Democrats</t>
  </si>
  <si>
    <t>יוסי יונה</t>
  </si>
  <si>
    <t>קפריסין</t>
  </si>
  <si>
    <t>הסתדרות העובדים וחברת כח אדם "זמיר"</t>
  </si>
  <si>
    <t>יהודה גליק</t>
  </si>
  <si>
    <t>אוסטריה</t>
  </si>
  <si>
    <t>Freiheitliches Bildungsinstitut</t>
  </si>
  <si>
    <t>מיכל בירן</t>
  </si>
  <si>
    <t>אוסטרליה</t>
  </si>
  <si>
    <t>משרד החוץ</t>
  </si>
  <si>
    <t>עליזה לביא</t>
  </si>
  <si>
    <t>גרמניה</t>
  </si>
  <si>
    <t>Mideast Freedom Forum Berlin</t>
  </si>
  <si>
    <t>יוסף ג'בארין</t>
  </si>
  <si>
    <t>שוויץ</t>
  </si>
  <si>
    <t>Association Swiss Palestine</t>
  </si>
  <si>
    <t>אלעזר שטרן</t>
  </si>
  <si>
    <t>אוקראינה</t>
  </si>
  <si>
    <t>מכון הארי טריגובוף</t>
  </si>
  <si>
    <t>AJC</t>
  </si>
  <si>
    <t>מנואל טרכטנברג</t>
  </si>
  <si>
    <t>Academic Exchange</t>
  </si>
  <si>
    <t>ליבריה</t>
  </si>
  <si>
    <t>מונגוליה</t>
  </si>
  <si>
    <t>Progressive Alliance</t>
  </si>
  <si>
    <t>חנין זועבי</t>
  </si>
  <si>
    <t>ארגון הידידות הפלסטינית וופרטל,ארגון האישה הפלסטינית והמרכז הפלסטיני לתרבות ואינטגרציה</t>
  </si>
  <si>
    <t>ADC FORUM</t>
  </si>
  <si>
    <t>אראל מרגלית</t>
  </si>
  <si>
    <t>ירדן</t>
  </si>
  <si>
    <t>CERN</t>
  </si>
  <si>
    <t>עמר בר לב</t>
  </si>
  <si>
    <t>East West Institute</t>
  </si>
  <si>
    <t>סינגפור</t>
  </si>
  <si>
    <t>קרן היסוד</t>
  </si>
  <si>
    <t>יעקב מרגי</t>
  </si>
  <si>
    <t>קרואטיה, רומניה</t>
  </si>
  <si>
    <t>הקונגרס היהודי העולמי</t>
  </si>
  <si>
    <t>אנגליה, פולין, אוקראינה</t>
  </si>
  <si>
    <t>מוסדות התורה והחינוך דחסידי בעלזא</t>
  </si>
  <si>
    <t>אוסאמה סעדי</t>
  </si>
  <si>
    <t>Group of the Progressive Alliance of Socialists and Democrats in the European</t>
  </si>
  <si>
    <t>AIPAC</t>
  </si>
  <si>
    <t>קנדה</t>
  </si>
  <si>
    <t>Hasbara Fellowships</t>
  </si>
  <si>
    <t>United Holy Land Fund</t>
  </si>
  <si>
    <t>בינה - התנועה ליהדות חברתית</t>
  </si>
  <si>
    <t>מיקי לוי</t>
  </si>
  <si>
    <t>גרמניה, שוויץ</t>
  </si>
  <si>
    <t>השדולה הנוצרית לחיזוק יחסי ישראל עם הנוצרים, הקונגרס היהודי העולמי</t>
  </si>
  <si>
    <t>שרן השכל</t>
  </si>
  <si>
    <t>Forum for strategic dialogue and Royal Institute of International Affairs</t>
  </si>
  <si>
    <t>קסניה סבטלובה</t>
  </si>
  <si>
    <t>Israel Strategic Dialogue-Second UK</t>
  </si>
  <si>
    <t>אמיר אוחנה</t>
  </si>
  <si>
    <t>גרמניה, בלגיה</t>
  </si>
  <si>
    <t>ELNET</t>
  </si>
  <si>
    <t>הונג קונג</t>
  </si>
  <si>
    <t>Atum Asia 2017</t>
  </si>
  <si>
    <t>דוד ביטן</t>
  </si>
  <si>
    <t>הסוכנות היהודית</t>
  </si>
  <si>
    <t>יגאל גואטה</t>
  </si>
  <si>
    <t>יואל רזבוזוב</t>
  </si>
  <si>
    <t>רוסיה</t>
  </si>
  <si>
    <t>לימוד - רק טיסה</t>
  </si>
  <si>
    <t>נחמן שי</t>
  </si>
  <si>
    <t>איל בן ראובן</t>
  </si>
  <si>
    <t>J Street</t>
  </si>
  <si>
    <t>יוליה מלינובסקי</t>
  </si>
  <si>
    <t>לימוד FSU</t>
  </si>
  <si>
    <t>ניגריה</t>
  </si>
  <si>
    <t>אפריקה ישראל</t>
  </si>
  <si>
    <t>ZOA</t>
  </si>
  <si>
    <t>חיים ילין</t>
  </si>
  <si>
    <t>הסוכנות היהודית, פואנטה לטינה</t>
  </si>
  <si>
    <t>הבית הפלסטיני בקנדה</t>
  </si>
  <si>
    <t>רומניה</t>
  </si>
  <si>
    <t>עמותת הידידות הפלסטיניות ברומניה</t>
  </si>
  <si>
    <t>יעל כהן פארן</t>
  </si>
  <si>
    <t>מפלגת התנועה</t>
  </si>
  <si>
    <t>נאוה בוקר</t>
  </si>
  <si>
    <t>טיוואן</t>
  </si>
  <si>
    <t>ממשלת טייואן</t>
  </si>
  <si>
    <t>מרב מיכאלי</t>
  </si>
  <si>
    <t>תמר זנדברג</t>
  </si>
  <si>
    <t>שולי מועלם רפאלי</t>
  </si>
  <si>
    <t>אכרם חסון</t>
  </si>
  <si>
    <t>טלי פלוסקוב</t>
  </si>
  <si>
    <t>קרן רודרמן</t>
  </si>
  <si>
    <t>איילת נחמיאס ורבין</t>
  </si>
  <si>
    <t>רחל עזריה</t>
  </si>
  <si>
    <t>ענת ברקו</t>
  </si>
  <si>
    <t>נורית קורן</t>
  </si>
  <si>
    <t>ארמניה</t>
  </si>
  <si>
    <t>מפלגת ACRE</t>
  </si>
  <si>
    <t>Herbert C. Kelman Institute</t>
  </si>
  <si>
    <t>מפלגת יש עתיד</t>
  </si>
  <si>
    <t>הודו</t>
  </si>
  <si>
    <t>The India Foundation</t>
  </si>
  <si>
    <t>The European Central Bank and The MIT Innovation Initiative's Lab for Inonvation Science and Policy</t>
  </si>
  <si>
    <t>Friedrich Ebert Stiftung</t>
  </si>
  <si>
    <t>Stand With Us</t>
  </si>
  <si>
    <t>יעקב פרי</t>
  </si>
  <si>
    <t>Eropean Union of Public Relations</t>
  </si>
  <si>
    <t>צ'כיה</t>
  </si>
  <si>
    <t>מפלגת העבודה</t>
  </si>
  <si>
    <t>WIZOUK</t>
  </si>
  <si>
    <t>אתיופיה</t>
  </si>
  <si>
    <t>NACOEJ</t>
  </si>
  <si>
    <t>אלי אלאלוף</t>
  </si>
  <si>
    <t>רוברט אילטוב</t>
  </si>
  <si>
    <t>March of Life</t>
  </si>
  <si>
    <t>יואל חסון</t>
  </si>
  <si>
    <t>Delphi Economic Forum</t>
  </si>
  <si>
    <t>מאיר כהן</t>
  </si>
  <si>
    <t>J Street, Smith collage</t>
  </si>
  <si>
    <t>מצרים</t>
  </si>
  <si>
    <t>Yasser Arafat Foundation</t>
  </si>
  <si>
    <t>AJC -American Jewish Committee Berlin</t>
  </si>
  <si>
    <t>BBYO</t>
  </si>
  <si>
    <t>בצלאל סמוטריץ'</t>
  </si>
  <si>
    <t>אירלנד</t>
  </si>
  <si>
    <t>Forward Thinking</t>
  </si>
  <si>
    <t>לימוד</t>
  </si>
  <si>
    <t>דרום קוריאה</t>
  </si>
  <si>
    <t>Universal Peace Federation</t>
  </si>
  <si>
    <t>זוהיר בהלול</t>
  </si>
  <si>
    <t xml:space="preserve">National Prayer Breakfast Found </t>
  </si>
  <si>
    <t>יואב קיש</t>
  </si>
  <si>
    <t>עיסאווי פריג'</t>
  </si>
  <si>
    <t>The Pinsker Centre</t>
  </si>
  <si>
    <t>אורן אסף חזן</t>
  </si>
  <si>
    <t>פולין</t>
  </si>
  <si>
    <t>ארגון "ממעמקים"</t>
  </si>
  <si>
    <t>EIPA</t>
  </si>
  <si>
    <t>Christians United for Israel</t>
  </si>
  <si>
    <t>Palestine Solidarity Campaign</t>
  </si>
  <si>
    <t>Word Economic Forum</t>
  </si>
  <si>
    <t>ארגון היובל</t>
  </si>
  <si>
    <t>Transform Europe</t>
  </si>
  <si>
    <t>דב חנין</t>
  </si>
  <si>
    <t>יצחק הרצוג</t>
  </si>
  <si>
    <t>Swiss Israel Association</t>
  </si>
  <si>
    <t>USMEP U.S Middleeast Project,  NGO</t>
  </si>
  <si>
    <t>Forword Thinking</t>
  </si>
  <si>
    <t>מיכל רוזין</t>
  </si>
  <si>
    <t>חמד עמאר</t>
  </si>
  <si>
    <t>ההסתדרות הציונית העולמית</t>
  </si>
  <si>
    <t>גיאורגיה</t>
  </si>
  <si>
    <t>בית ישראל</t>
  </si>
  <si>
    <t>איטליה</t>
  </si>
  <si>
    <t>האיחוד הפלסטיני באיטליה</t>
  </si>
  <si>
    <t>ג'מאל זחאלקה</t>
  </si>
  <si>
    <t>ארגון הקהילות הנוצריות פסטור וולוורדה</t>
  </si>
  <si>
    <t>סלובקיה</t>
  </si>
  <si>
    <t>יוזמת ז'נבה</t>
  </si>
  <si>
    <t>קרן קונרד אנדנאואר</t>
  </si>
  <si>
    <t>מירב בן ארי</t>
  </si>
  <si>
    <t>מכון ברוקינגס</t>
  </si>
  <si>
    <t>סתיו שפיר</t>
  </si>
  <si>
    <t>European Christian Political Movment</t>
  </si>
  <si>
    <t>טורקיה</t>
  </si>
  <si>
    <t>איגוד היצואנים הטורקי</t>
  </si>
  <si>
    <t>רויטל סויד</t>
  </si>
  <si>
    <t>יפן</t>
  </si>
  <si>
    <t>Bridges for Peace</t>
  </si>
  <si>
    <t>ארגון נכי צה"ל</t>
  </si>
  <si>
    <t>הפדרציה היהודית של לוס אנג'לס</t>
  </si>
  <si>
    <t>פורום סבן</t>
  </si>
  <si>
    <t>אוזבקיסטן</t>
  </si>
  <si>
    <t>רפובליקת אוזבקיסטן</t>
  </si>
  <si>
    <t>Israel Business Association-Cyprus</t>
  </si>
  <si>
    <t>זהבה גלאון</t>
  </si>
  <si>
    <t>Jewish News, Bicom</t>
  </si>
  <si>
    <t>EcoPeace Middle East</t>
  </si>
  <si>
    <t>אינפוביו</t>
  </si>
  <si>
    <t>The Universal peace federation Japan</t>
  </si>
  <si>
    <t>Jerusalem Institute of Justice</t>
  </si>
  <si>
    <t>עבדאללה אבו מערוף</t>
  </si>
  <si>
    <t>ויאטנם</t>
  </si>
  <si>
    <t>Communist Party of Vietnam</t>
  </si>
  <si>
    <t>Faith Chrch</t>
  </si>
  <si>
    <t>Canada Talks Israel, Palestine Committee</t>
  </si>
  <si>
    <t>איימן עודה</t>
  </si>
  <si>
    <t>קרן רוזה לוקסמבורג</t>
  </si>
  <si>
    <t>הקונגרס היהודי האירו אסיאתי</t>
  </si>
  <si>
    <t>Polis Aperta</t>
  </si>
  <si>
    <t>IFA</t>
  </si>
  <si>
    <t>פנמה</t>
  </si>
  <si>
    <t>ארגון ידידי צה"ל בארה"ב )FIDF)</t>
  </si>
  <si>
    <t>משרד החוץ הרוסי</t>
  </si>
  <si>
    <t>Likud UK, Campaign4Truth</t>
  </si>
  <si>
    <t>Labour Friends of Israel</t>
  </si>
  <si>
    <t>בלגיה, גרמניה</t>
  </si>
  <si>
    <t>קרן פרידריך נאומן</t>
  </si>
  <si>
    <t>הקונגרס היהודי הרוסי</t>
  </si>
  <si>
    <t>אנגליה, אירלנד</t>
  </si>
  <si>
    <t>מד"א בריטניה</t>
  </si>
  <si>
    <t>IAC-Israeli American Council</t>
  </si>
  <si>
    <t>צ'כיה, ארה"ב</t>
  </si>
  <si>
    <t>centre of jewish studies facully of arts, palacky university olomouc</t>
  </si>
  <si>
    <t>מיכאל אורן</t>
  </si>
  <si>
    <t>העמותה לקידום מעמד החייל הדרוזי</t>
  </si>
  <si>
    <t>United Against Nuclear Iran</t>
  </si>
  <si>
    <t>NGO promoting world –HWPL peace</t>
  </si>
  <si>
    <t>ארגון JNF</t>
  </si>
  <si>
    <t>Struggle to Save Ethiopian Jewry</t>
  </si>
  <si>
    <t>קארין אלהרר</t>
  </si>
  <si>
    <t>ארגון מלכי</t>
  </si>
  <si>
    <t>ארה"ב, קנדה</t>
  </si>
  <si>
    <t>הסוכנות היהודית, הפדרציות היהודיות</t>
  </si>
  <si>
    <t>יפעת שאשא ביטון</t>
  </si>
  <si>
    <t>סן מרינו</t>
  </si>
  <si>
    <t>התאחדות הכדורסל של סן מרינו )FSGC)</t>
  </si>
  <si>
    <t>שוודיה</t>
  </si>
  <si>
    <t>ארגנטינה</t>
  </si>
  <si>
    <t>Friends of tel aviv university</t>
  </si>
  <si>
    <t>Defense Advanced Research Projects Agency (DARPA)</t>
  </si>
  <si>
    <t>שגרירות טיוואן - ממשלת טיוואן</t>
  </si>
  <si>
    <t>Associazione Tonalestate</t>
  </si>
  <si>
    <t>INFOCORE</t>
  </si>
  <si>
    <t>דרום אפריקה</t>
  </si>
  <si>
    <t>קרן פלסטין ודרום אפריקה</t>
  </si>
  <si>
    <t>RANEPA</t>
  </si>
  <si>
    <t>פדרצית המורים האמריקאית</t>
  </si>
  <si>
    <t>NATIONAL BUREAU OF ECONOMIC RESEARCH, INC SI Innovation 2016</t>
  </si>
  <si>
    <t>Europal Forum</t>
  </si>
  <si>
    <t>בלארוס</t>
  </si>
  <si>
    <t>ממשלת בלארוס</t>
  </si>
  <si>
    <t>National University of Public Service</t>
  </si>
  <si>
    <t>משרד ראש הממשלה</t>
  </si>
  <si>
    <t>The Washington Institute for Near East Policy</t>
  </si>
  <si>
    <t>המרכז הקהילתי של יהדות לונדון-JW3</t>
  </si>
  <si>
    <t>האו"ם</t>
  </si>
  <si>
    <t>עמותת נגבה פריז</t>
  </si>
  <si>
    <t>Friedrich Ebert Stiftung - Turkey</t>
  </si>
  <si>
    <t>Jewish Labour Movement -JLM</t>
  </si>
  <si>
    <t>INSS</t>
  </si>
  <si>
    <t>The Council for the United States and Italy</t>
  </si>
  <si>
    <t>הקונגרס הגרמני הישראלי</t>
  </si>
  <si>
    <t>טלוויזית "אל קודס"</t>
  </si>
  <si>
    <t>ועד מתיישבי שומרון</t>
  </si>
  <si>
    <t>AJC -American Jewish Committee</t>
  </si>
  <si>
    <t>Hebrew Congreation of woodmont chabad</t>
  </si>
  <si>
    <t>Switzerland Israel Association In Ticino</t>
  </si>
  <si>
    <t>הפורום להסכמה אזרחית</t>
  </si>
  <si>
    <t>מסעוד גנאים</t>
  </si>
  <si>
    <t>עודד פורר</t>
  </si>
  <si>
    <t>ליטא, סלובקיה</t>
  </si>
  <si>
    <t xml:space="preserve">הקונגרס היהודי העולמי </t>
  </si>
  <si>
    <t>Friends of Simon Wiesenthal</t>
  </si>
  <si>
    <t>שלי יחימוביץ'</t>
  </si>
  <si>
    <t>Washington Institute</t>
  </si>
  <si>
    <t>קרן הארי אוסקר טריגובוף</t>
  </si>
  <si>
    <t>מפלגת יש עתיד , ADL- הליגה נגד השמצה</t>
  </si>
  <si>
    <t>the Investigative Project on Terrorism</t>
  </si>
  <si>
    <t>Orion Foundation</t>
  </si>
  <si>
    <t>Jewish Federation In New Jersey</t>
  </si>
  <si>
    <t>FOL -Friends of Likud Australia</t>
  </si>
  <si>
    <t>באסל גטאס</t>
  </si>
  <si>
    <t>מרכז הצדק והחירות - מאלמו - RFC</t>
  </si>
  <si>
    <t>FIDF</t>
  </si>
  <si>
    <t>March of Life movement</t>
  </si>
  <si>
    <t>World Values Network</t>
  </si>
  <si>
    <t>צחי הנגבי</t>
  </si>
  <si>
    <t>OECD ארגון המדינות המפותחות</t>
  </si>
  <si>
    <t>Israel Allias Foundation</t>
  </si>
  <si>
    <t>ברזיל</t>
  </si>
  <si>
    <t>מפלגת הפועלים הברזילאית  Brazilian Workers Party</t>
  </si>
  <si>
    <t>אגודת הקהילה הפלסטינית בהונגריה</t>
  </si>
  <si>
    <t>התאחדות הפלסטינית - איטליה</t>
  </si>
  <si>
    <t>נורווגיה</t>
  </si>
  <si>
    <t>EAI - הברית האירופית לישראל</t>
  </si>
  <si>
    <t>JINSA</t>
  </si>
  <si>
    <t>הפדרציה היהודית ניו-יורק, קרן רודרמן, אוניברסיטת פרינסטון ניו ג'רזי</t>
  </si>
  <si>
    <t>ממשלת קפריסין, הרשות הארצית לכבאות והצלה</t>
  </si>
  <si>
    <t>NIF, JNF, מכון ברוקינגס</t>
  </si>
  <si>
    <t>אגודת הידידים של בית החולים שיבא תל השומר</t>
  </si>
  <si>
    <t>קרן היינריך בל</t>
  </si>
  <si>
    <t>מרכז תרבות "הבית הפלסטיני" , קרן ידידי נצרת בארה"ב</t>
  </si>
  <si>
    <t>המכון למנהיגות עתיד בישראל</t>
  </si>
  <si>
    <t>RAITRE</t>
  </si>
  <si>
    <t>מחלקת המדינה של ארצות הברית</t>
  </si>
  <si>
    <t>איציק שמולי</t>
  </si>
  <si>
    <t>לימוד FSU, ההסתדרות הציונית העולמית, ביתנו העולמית</t>
  </si>
  <si>
    <t>הקהילה הפלסטינית בשוויצריה</t>
  </si>
  <si>
    <t>הולנד</t>
  </si>
  <si>
    <t>מכון מנשה בן ישראל</t>
  </si>
  <si>
    <t>אגודת ידידי הקהילה היהודית בקייב</t>
  </si>
  <si>
    <t>הקהילה הפלסטינית ברומניה</t>
  </si>
  <si>
    <t>קזחסטן</t>
  </si>
  <si>
    <t>הפרלמנט של קזחסטן</t>
  </si>
  <si>
    <t>ארגון הקהילה הפלסטינית ביוון</t>
  </si>
  <si>
    <t>מפלגת הרשימה המשותפת</t>
  </si>
  <si>
    <t>PES Progressive Alliance</t>
  </si>
  <si>
    <t>ICCA, PCAA</t>
  </si>
  <si>
    <t>ICCA, PCAA, הכנסת</t>
  </si>
  <si>
    <t>אזרבייג'ן, שוודיה, גרמניה</t>
  </si>
  <si>
    <t>פורום בקו, קרן היסוד, ICCA</t>
  </si>
  <si>
    <t>מנכ"ל מכון הארי אוסקר טריגובוף</t>
  </si>
  <si>
    <t>הקרן החדשה לישראל, עמותת יחד</t>
  </si>
  <si>
    <t>Israel Allies Foundation</t>
  </si>
  <si>
    <t xml:space="preserve">אוניברסיטת בראון </t>
  </si>
  <si>
    <t>קרן יאסר ערפאת</t>
  </si>
  <si>
    <t xml:space="preserve">China Aid </t>
  </si>
  <si>
    <t>Future Challenge</t>
  </si>
  <si>
    <t>UNIVErsal Peace Federation</t>
  </si>
  <si>
    <t>הפדרציה הפלסטינית</t>
  </si>
  <si>
    <t>הרב בנימין וולף רב הקהילה היהודית</t>
  </si>
  <si>
    <t>The Washington Institute For Near East Policy</t>
  </si>
  <si>
    <t>Middle East Monitor</t>
  </si>
  <si>
    <t>מרכז רבין צרפת</t>
  </si>
  <si>
    <t>UCLA center for middle east development</t>
  </si>
  <si>
    <t>European Left מפלגת השמאת האירופי</t>
  </si>
  <si>
    <t>הפרלמנט הישראלי בדרום פלורידה, הקואליציה היהודית הרפובליקנית</t>
  </si>
  <si>
    <t>אג'יק מכון הנגב</t>
  </si>
  <si>
    <t>סין</t>
  </si>
  <si>
    <t>טכניון, עיריית שנטאו</t>
  </si>
  <si>
    <t>עיתון הארץ</t>
  </si>
  <si>
    <t>עיתון הארץ, PPI - Partners for Progressive Israel</t>
  </si>
  <si>
    <t>המכון לדיפלומטיה תרבותית - ברלין</t>
  </si>
  <si>
    <t>Friedrich Ebert Stiftung, המפלגה הסוציאל דמוקרטית</t>
  </si>
  <si>
    <t>ממשלת אוקראינה</t>
  </si>
  <si>
    <t>ניסן סלומינסקי</t>
  </si>
  <si>
    <t>משרד המשפטים</t>
  </si>
  <si>
    <t>אביגדור ליברמן</t>
  </si>
  <si>
    <t>ארגון בני ציון</t>
  </si>
  <si>
    <t>פורום סבן, מכון ברוקינגס</t>
  </si>
  <si>
    <t xml:space="preserve">Policy Magazine, Inter Foreign Agency Task Force, עיתון הארץ </t>
  </si>
  <si>
    <t>American Muslims For -AMP Palestine</t>
  </si>
  <si>
    <t>מקסיקו</t>
  </si>
  <si>
    <t>קרן היסוד - מקסיקו</t>
  </si>
  <si>
    <t>נשיא פורום הליפקס</t>
  </si>
  <si>
    <t>JCC - Jewish Community Center, עיתון הארץ</t>
  </si>
  <si>
    <t>Israeli Flying Aid</t>
  </si>
  <si>
    <t>Touro Law Center</t>
  </si>
  <si>
    <t>Democrats Group &amp; Socialist</t>
  </si>
  <si>
    <t>The Jewish Federations of -JFNA Israel Policy –North America IPF Forum</t>
  </si>
  <si>
    <t>Platform Stop Racusme En Uitsluiting</t>
  </si>
  <si>
    <t>הפדרציה היהודית</t>
  </si>
  <si>
    <t>Israel Allies European Summit</t>
  </si>
  <si>
    <t>קרן לב ערד</t>
  </si>
  <si>
    <t>מפלגת יש עתיד, Israel Allies European Summit</t>
  </si>
  <si>
    <t>ארגון הקהילה הפלסטינית בצפון יוון</t>
  </si>
  <si>
    <t>ינון מגל</t>
  </si>
  <si>
    <t>מרכז חב"ד העולמי לקבלת פני משיח צדקנו</t>
  </si>
  <si>
    <t>Jewish Community Relation Council</t>
  </si>
  <si>
    <t>Union For Reform Judaism -URJ</t>
  </si>
  <si>
    <t>אזרבייג'ן</t>
  </si>
  <si>
    <t>עמותת AZIZ מרכז יוצאי אזרבייג'ן</t>
  </si>
  <si>
    <t>סופה לנדבר</t>
  </si>
  <si>
    <t>Jewish association of -The Christian Basel (CJA)</t>
  </si>
  <si>
    <t>המפלגה הקומוניסטית של טורקיה</t>
  </si>
  <si>
    <t>מרכז מאקרו לכלכלה מדינית</t>
  </si>
  <si>
    <t>Jewish National Fund -JNF</t>
  </si>
  <si>
    <t>FDS, ELNET</t>
  </si>
  <si>
    <t>עפר שלח</t>
  </si>
  <si>
    <t>ארגון EMUNAH</t>
  </si>
  <si>
    <t>Israeli America Council -IAC</t>
  </si>
  <si>
    <t>AIPAC, Israeli America Council -IAC</t>
  </si>
  <si>
    <t>U.S. Peace Council</t>
  </si>
  <si>
    <t>ארגון צפון אמריקה למען יהודי אתיופיה (NACOEJ)</t>
  </si>
  <si>
    <t>דניאל עטר</t>
  </si>
  <si>
    <t>דוד אמסלם</t>
  </si>
  <si>
    <t>Israel Policy Forum Summit</t>
  </si>
  <si>
    <t>TIP</t>
  </si>
  <si>
    <t>Bicom - המרכז הישראלי בריטי לתקשורת ומחקר</t>
  </si>
  <si>
    <t>ADC forum</t>
  </si>
  <si>
    <t>התאחדות הקהילה הפלסטינית - קנדה</t>
  </si>
  <si>
    <t>Herbert C. Kelman Institute for Interactive Conflict Transformation</t>
  </si>
  <si>
    <t>קונרד אדנהאואר</t>
  </si>
  <si>
    <t>Diaspora Organization</t>
  </si>
  <si>
    <t>The Blanche Kelso Strict –BKB Discipline Academy</t>
  </si>
  <si>
    <t>לשכת העסקים ישראל גיאורגיה</t>
  </si>
  <si>
    <t>JBBZ</t>
  </si>
  <si>
    <t>Israel Flying Aid</t>
  </si>
  <si>
    <t>הברית העולמית של מרצ</t>
  </si>
  <si>
    <t>הקרן לידידות</t>
  </si>
  <si>
    <t>UCLA Center for Middle East Development</t>
  </si>
  <si>
    <t>מנחם אליעזר מוזס</t>
  </si>
  <si>
    <t>שי פירון</t>
  </si>
  <si>
    <t>Tgelf</t>
  </si>
  <si>
    <t>הקהילה היהודית בניו ג'רסי</t>
  </si>
  <si>
    <t>אגודת AYUDH</t>
  </si>
  <si>
    <t>סיעת השמאל בפרלמנט האירופאי, GUE</t>
  </si>
  <si>
    <t>BICOM, Jewish news</t>
  </si>
  <si>
    <t>Jewish news</t>
  </si>
  <si>
    <t>Kreisky Forum for International Dialogue</t>
  </si>
  <si>
    <t>IEPN</t>
  </si>
  <si>
    <t>מגזין Fortune</t>
  </si>
  <si>
    <t>EcoPeace, קרן הטבע הגלובלית, SIWI</t>
  </si>
  <si>
    <t>אקופיס</t>
  </si>
  <si>
    <t>AJC , מפלגת יש עתיד</t>
  </si>
  <si>
    <t>–Swedish Palestine Committee Svenska Palestinakommitten</t>
  </si>
  <si>
    <t>UCLA , Y&amp;S Nazarian Center for Israel Studies</t>
  </si>
  <si>
    <t>The Swedish Social Democratic Party</t>
  </si>
  <si>
    <t>המפלגה הליברלית בגרמניה</t>
  </si>
  <si>
    <t>מפלגת הSPD</t>
  </si>
  <si>
    <t>מיקי רוזנטל</t>
  </si>
  <si>
    <t>CDU</t>
  </si>
  <si>
    <t>The Growth Dialogue Foundation Rockefeller</t>
  </si>
  <si>
    <t>Harvard Palestine Solidarity Committee, P.A.C.C</t>
  </si>
  <si>
    <t>thinking forward</t>
  </si>
  <si>
    <t>יציאה מטוייב</t>
  </si>
  <si>
    <t>חזרה מטוייב</t>
  </si>
  <si>
    <t>סה"כ ימים</t>
  </si>
  <si>
    <t>סה"כ ימים לא כולל סופ"ש, פגרה וחגים</t>
  </si>
  <si>
    <t>פגרות</t>
  </si>
  <si>
    <t>http://main.knesset.gov.il/About/KnessetWork/Pages/WorkAndRecessDates.aspx</t>
  </si>
  <si>
    <t>https://www.themarker.com/news/1.2694053</t>
  </si>
  <si>
    <t>מתאריך</t>
  </si>
  <si>
    <t>עד תאריך</t>
  </si>
  <si>
    <t>מקור</t>
  </si>
  <si>
    <t>http://fs.knesset.gov.il//20/Committees/20_cs_dec_334231.pdf</t>
  </si>
  <si>
    <t>http://fs.knesset.gov.il//20/Committees/20_cs_dec_361334.pdf</t>
  </si>
  <si>
    <t>החלטת וועדה כנסת</t>
  </si>
  <si>
    <t>סה"כ ימים לא כולל שישי-שבת</t>
  </si>
  <si>
    <t>http://m.knesset.gov.il/Activity/committees/knesset/Documents/c310315.pdf</t>
  </si>
  <si>
    <t>חופשות נציבות</t>
  </si>
  <si>
    <t>פסח</t>
  </si>
  <si>
    <t>פסח ב</t>
  </si>
  <si>
    <t>עצמאות</t>
  </si>
  <si>
    <t>ערב שבועות</t>
  </si>
  <si>
    <t>שבועות</t>
  </si>
  <si>
    <t>ערב ראש השנה</t>
  </si>
  <si>
    <t>ראש השנה</t>
  </si>
  <si>
    <t>ערב יום כיפור</t>
  </si>
  <si>
    <t>יום כיפור</t>
  </si>
  <si>
    <t>ערב סוכות</t>
  </si>
  <si>
    <t>סוכות</t>
  </si>
  <si>
    <t>שמיני עצרת</t>
  </si>
  <si>
    <t>http://www.csc.gov.il/DataBases/Hozrim/Documents/Takshir/takshir1-2016.pdf</t>
  </si>
  <si>
    <t>http://www.csc.gov.il/DataBases/Hozrim/Documents/Takshir/takshir1-2015.pdf</t>
  </si>
  <si>
    <t>http://www.csc.gov.il/DataBases/Hozrim/Documents/Takshir/takshir1-2014.pdf</t>
  </si>
  <si>
    <t>Column1</t>
  </si>
  <si>
    <t>Column2</t>
  </si>
  <si>
    <t>מועדי חופשות</t>
  </si>
  <si>
    <t>חגים</t>
  </si>
  <si>
    <t>בזמן פגרה, חג או סופ"ש</t>
  </si>
  <si>
    <t>קטגוריה</t>
  </si>
  <si>
    <t>גורמים מממנים</t>
  </si>
  <si>
    <t>יולי אדלשטיין</t>
  </si>
  <si>
    <t>לטביה</t>
  </si>
  <si>
    <t>ארה"ב, קדה</t>
  </si>
  <si>
    <t>עמיר פרץ</t>
  </si>
  <si>
    <t>פורטוגל</t>
  </si>
  <si>
    <t>אסטוניה</t>
  </si>
  <si>
    <t>מרוקו</t>
  </si>
  <si>
    <t>אבי דיכטר</t>
  </si>
  <si>
    <t>חיליק בר</t>
  </si>
  <si>
    <t>צ'ילה</t>
  </si>
  <si>
    <t>שבדיה</t>
  </si>
  <si>
    <t>טג'יקיסטן</t>
  </si>
  <si>
    <t>חאמד עמאר</t>
  </si>
  <si>
    <t>זמביה</t>
  </si>
  <si>
    <t>איתן ברושי</t>
  </si>
  <si>
    <t>בולגריה</t>
  </si>
  <si>
    <t>אלבניה</t>
  </si>
  <si>
    <t>אלבניה, מונטנגרו</t>
  </si>
  <si>
    <t>מירב מיכאלי</t>
  </si>
  <si>
    <t>יצחק וקנין</t>
  </si>
  <si>
    <t>אוסטריה, איטליה</t>
  </si>
  <si>
    <t>פינלנד</t>
  </si>
  <si>
    <t>בלרוס</t>
  </si>
  <si>
    <t>משלחות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</si>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</sst>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9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32"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NumberFormat="1" applyFont="1" applyAlignment="1"/>
    <xf numFmtId="14" fontId="4" fillId="0" borderId="0" xfId="0" applyNumberFormat="1" applyFont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right" readingOrder="2"/>
    </xf>
    <xf numFmtId="14" fontId="7" fillId="0" borderId="0" xfId="0" applyNumberFormat="1" applyFont="1" applyFill="1"/>
    <xf numFmtId="0" fontId="7" fillId="0" borderId="0" xfId="0" applyNumberFormat="1" applyFont="1" applyFill="1"/>
    <xf numFmtId="0" fontId="7" fillId="0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14" fontId="8" fillId="2" borderId="0" xfId="0" applyNumberFormat="1" applyFont="1" applyFill="1" applyAlignment="1">
      <alignment horizontal="right"/>
    </xf>
    <xf numFmtId="0" fontId="8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6" fillId="0" borderId="0" xfId="1" applyAlignment="1"/>
    <xf numFmtId="14" fontId="5" fillId="0" borderId="0" xfId="0" applyNumberFormat="1" applyFont="1" applyFill="1" applyBorder="1" applyAlignment="1"/>
    <xf numFmtId="14" fontId="5" fillId="0" borderId="3" xfId="0" applyNumberFormat="1" applyFont="1" applyFill="1" applyBorder="1" applyAlignment="1"/>
    <xf numFmtId="14" fontId="0" fillId="0" borderId="0" xfId="0" applyNumberFormat="1" applyFont="1" applyFill="1" applyAlignment="1"/>
    <xf numFmtId="14" fontId="5" fillId="0" borderId="1" xfId="0" applyNumberFormat="1" applyFont="1" applyFill="1" applyBorder="1" applyAlignment="1"/>
    <xf numFmtId="14" fontId="0" fillId="0" borderId="1" xfId="0" applyNumberFormat="1" applyFont="1" applyFill="1" applyBorder="1" applyAlignment="1"/>
    <xf numFmtId="14" fontId="5" fillId="0" borderId="2" xfId="0" applyNumberFormat="1" applyFont="1" applyFill="1" applyBorder="1" applyAlignment="1"/>
    <xf numFmtId="14" fontId="1" fillId="0" borderId="0" xfId="0" applyNumberFormat="1" applyFont="1" applyFill="1" applyAlignment="1"/>
    <xf numFmtId="14" fontId="2" fillId="2" borderId="0" xfId="0" applyNumberFormat="1" applyFont="1" applyFill="1" applyAlignment="1">
      <alignment horizontal="right"/>
    </xf>
    <xf numFmtId="0" fontId="1" fillId="0" borderId="4" xfId="0" applyFont="1" applyFill="1" applyBorder="1" applyAlignment="1"/>
    <xf numFmtId="0" fontId="1" fillId="0" borderId="0" xfId="0" applyFont="1" applyFill="1" applyAlignment="1"/>
    <xf numFmtId="0" fontId="1" fillId="0" borderId="0" xfId="0" applyNumberFormat="1" applyFont="1" applyFill="1" applyAlignment="1"/>
    <xf numFmtId="0" fontId="1" fillId="0" borderId="5" xfId="0" applyFont="1" applyFill="1" applyBorder="1" applyAlignment="1"/>
    <xf numFmtId="0" fontId="1" fillId="0" borderId="0" xfId="0" applyFont="1" applyFill="1" applyBorder="1" applyAlignment="1"/>
    <xf numFmtId="14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7" fillId="0" borderId="0" xfId="2" applyNumberFormat="1" applyFont="1" applyFill="1" applyAlignment="1"/>
    <xf numFmtId="0" fontId="0" fillId="0" borderId="0" xfId="0" applyFill="1"/>
  </cellXfs>
  <cellStyles count="3">
    <cellStyle name="Comma" xfId="2" builtinId="3"/>
    <cellStyle name="Normal" xfId="0" builtinId="0"/>
    <cellStyle name="היפר-קישור" xfId="1" builtinId="8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Arial"/>
        <family val="2"/>
        <scheme val="none"/>
      </font>
      <numFmt numFmtId="19" formatCode="dd/mm/yyyy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Arial"/>
        <family val="2"/>
        <scheme val="none"/>
      </font>
      <numFmt numFmtId="19" formatCode="dd/mm/yyyy"/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J631" totalsRowCount="1" headerRowDxfId="30" dataDxfId="29">
  <autoFilter ref="A1:J630" xr:uid="{00000000-0009-0000-0100-000001000000}"/>
  <tableColumns count="10">
    <tableColumn id="1" xr3:uid="{00000000-0010-0000-0000-000001000000}" name="שם" totalsRowLabel="Total" dataDxfId="28" totalsRowDxfId="27"/>
    <tableColumn id="2" xr3:uid="{00000000-0010-0000-0000-000002000000}" name="יעד" dataDxfId="26" totalsRowDxfId="25"/>
    <tableColumn id="5" xr3:uid="{00000000-0010-0000-0000-000005000000}" name="מממן" dataDxfId="24" totalsRowDxfId="23"/>
    <tableColumn id="6" xr3:uid="{00000000-0010-0000-0000-000006000000}" name="יציאה מטוייב" dataDxfId="22" totalsRowDxfId="21"/>
    <tableColumn id="7" xr3:uid="{00000000-0010-0000-0000-000007000000}" name="חזרה מטוייב" dataDxfId="20" totalsRowDxfId="19"/>
    <tableColumn id="12" xr3:uid="{00000000-0010-0000-0000-00000C000000}" name="סה&quot;כ ימים" totalsRowFunction="sum" dataDxfId="18" totalsRowDxfId="17">
      <calculatedColumnFormula>1+Table1[[#This Row],[חזרה מטוייב]]-Table1[[#This Row],[יציאה מטוייב]]</calculatedColumnFormula>
    </tableColumn>
    <tableColumn id="11" xr3:uid="{00000000-0010-0000-0000-00000B000000}" name="סה&quot;כ ימים לא כולל שישי-שבת" totalsRowFunction="sum" dataDxfId="16" totalsRowDxfId="15">
      <calculatedColumnFormula>NETWORKDAYS.INTL(Table1[[#This Row],[יציאה מטוייב]],Table1[[#This Row],[חזרה מטוייב]],7)</calculatedColumnFormula>
    </tableColumn>
    <tableColumn id="10" xr3:uid="{00000000-0010-0000-0000-00000A000000}" name="סה&quot;כ ימים לא כולל סופ&quot;ש, פגרה וחגים" totalsRowFunction="sum" dataDxfId="14" totalsRowDxfId="13">
      <calculatedColumnFormula>NETWORKDAYS.INTL(Table1[[#This Row],[יציאה מטוייב]],Table1[[#This Row],[חזרה מטוייב]],7,Table3[מועדי חופשות])</calculatedColumnFormula>
    </tableColumn>
    <tableColumn id="13" xr3:uid="{00000000-0010-0000-0000-00000D000000}" name="בזמן פגרה, חג או סופ&quot;ש" totalsRowFunction="sum" dataDxfId="12" totalsRowDxfId="11">
      <calculatedColumnFormula>Table1[[#This Row],[סה"כ ימים]]-Table1[[#This Row],[סה"כ ימים לא כולל סופ"ש, פגרה וחגים]]</calculatedColumnFormula>
    </tableColumn>
    <tableColumn id="15" xr3:uid="{00000000-0010-0000-0000-00000F000000}" name="קטגוריה" totalsRowFunction="count" dataDxfId="10" totalsRow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H1:K6" totalsRowShown="0">
  <autoFilter ref="H1:K6" xr:uid="{00000000-0009-0000-0100-000002000000}"/>
  <tableColumns count="4">
    <tableColumn id="1" xr3:uid="{00000000-0010-0000-0100-000001000000}" name="מתאריך" dataDxfId="8"/>
    <tableColumn id="2" xr3:uid="{00000000-0010-0000-0100-000002000000}" name="עד תאריך" dataDxfId="7"/>
    <tableColumn id="3" xr3:uid="{00000000-0010-0000-0100-000003000000}" name="החלטת וועדה כנסת"/>
    <tableColumn id="4" xr3:uid="{00000000-0010-0000-0100-000004000000}" name="מקור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1:B351" totalsRowShown="0" headerRowDxfId="6" dataDxfId="5" tableBorderDxfId="4">
  <autoFilter ref="A1:B351" xr:uid="{00000000-0009-0000-0100-000003000000}"/>
  <sortState ref="A2:B351">
    <sortCondition ref="A1:A351"/>
  </sortState>
  <tableColumns count="2">
    <tableColumn id="1" xr3:uid="{00000000-0010-0000-0200-000001000000}" name="מועדי חופשות" dataDxfId="3"/>
    <tableColumn id="2" xr3:uid="{00000000-0010-0000-0200-000002000000}" name="Column1" dataDxf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M1:O40" totalsRowShown="0">
  <autoFilter ref="M1:O40" xr:uid="{00000000-0009-0000-0100-000004000000}"/>
  <tableColumns count="3">
    <tableColumn id="1" xr3:uid="{00000000-0010-0000-0300-000001000000}" name="חופשות נציבות"/>
    <tableColumn id="2" xr3:uid="{00000000-0010-0000-0300-000002000000}" name="Column1"/>
    <tableColumn id="3" xr3:uid="{00000000-0010-0000-0300-000003000000}" name="Column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D1:F2" totalsRowShown="0">
  <autoFilter ref="D1:F2" xr:uid="{00000000-0009-0000-0100-000005000000}"/>
  <tableColumns count="3">
    <tableColumn id="1" xr3:uid="{00000000-0010-0000-0400-000001000000}" name="עד תאריך" dataDxfId="1">
      <calculatedColumnFormula>MAX(Table1[יציאה מטוייב])</calculatedColumnFormula>
    </tableColumn>
    <tableColumn id="2" xr3:uid="{00000000-0010-0000-0400-000002000000}" name="מתאריך" dataDxfId="0">
      <calculatedColumnFormula>MIN(Table1[יציאה מטוייב])</calculatedColumnFormula>
    </tableColumn>
    <tableColumn id="3" xr3:uid="{00000000-0010-0000-0400-000003000000}" name="סה&quot;כ ימים">
      <calculatedColumnFormula>D2-E2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hyperlink" Target="http://fs.knesset.gov.il/20/Committees/20_cs_dec_334231.pdf" TargetMode="External"/><Relationship Id="rId7" Type="http://schemas.openxmlformats.org/officeDocument/2006/relationships/table" Target="../tables/table3.xml"/><Relationship Id="rId2" Type="http://schemas.openxmlformats.org/officeDocument/2006/relationships/hyperlink" Target="http://fs.knesset.gov.il/20/Committees/20_cs_dec_361334.pdf" TargetMode="External"/><Relationship Id="rId1" Type="http://schemas.openxmlformats.org/officeDocument/2006/relationships/hyperlink" Target="http://fs.knesset.gov.il/20/Committees/20_cs_dec_361334.pdf" TargetMode="External"/><Relationship Id="rId6" Type="http://schemas.openxmlformats.org/officeDocument/2006/relationships/table" Target="../tables/table2.xml"/><Relationship Id="rId5" Type="http://schemas.openxmlformats.org/officeDocument/2006/relationships/hyperlink" Target="http://m.knesset.gov.il/Activity/committees/knesset/Documents/c310315.pdf" TargetMode="External"/><Relationship Id="rId4" Type="http://schemas.openxmlformats.org/officeDocument/2006/relationships/hyperlink" Target="http://fs.knesset.gov.il/20/Committees/20_cs_dec_334231.pdf" TargetMode="External"/><Relationship Id="rId9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Y631"/>
  <sheetViews>
    <sheetView rightToLeft="1" tabSelected="1" workbookViewId="0">
      <selection activeCell="A6" sqref="A6"/>
    </sheetView>
  </sheetViews>
  <sheetFormatPr defaultColWidth="14.42578125" defaultRowHeight="15.75" customHeight="1" x14ac:dyDescent="0.2"/>
  <cols>
    <col min="2" max="2" width="19.42578125" bestFit="1" customWidth="1"/>
    <col min="3" max="3" width="26" customWidth="1"/>
    <col min="4" max="4" width="13.140625" style="1" customWidth="1"/>
    <col min="5" max="5" width="12.7109375" style="1" customWidth="1"/>
    <col min="6" max="8" width="14.42578125" style="2"/>
  </cols>
  <sheetData>
    <row r="1" spans="1:25" s="13" customFormat="1" ht="12.75" x14ac:dyDescent="0.2">
      <c r="A1" s="9" t="s">
        <v>0</v>
      </c>
      <c r="B1" s="9" t="s">
        <v>1</v>
      </c>
      <c r="C1" s="9" t="s">
        <v>2</v>
      </c>
      <c r="D1" s="10" t="s">
        <v>430</v>
      </c>
      <c r="E1" s="10" t="s">
        <v>431</v>
      </c>
      <c r="F1" s="11" t="s">
        <v>432</v>
      </c>
      <c r="G1" s="11" t="s">
        <v>443</v>
      </c>
      <c r="H1" s="11" t="s">
        <v>433</v>
      </c>
      <c r="I1" s="10" t="s">
        <v>465</v>
      </c>
      <c r="J1" s="22" t="s">
        <v>466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2.75" x14ac:dyDescent="0.2">
      <c r="A2" s="5" t="s">
        <v>3</v>
      </c>
      <c r="B2" s="5" t="s">
        <v>4</v>
      </c>
      <c r="C2" s="5" t="s">
        <v>5</v>
      </c>
      <c r="D2" s="6">
        <v>42943</v>
      </c>
      <c r="E2" s="6">
        <v>42946</v>
      </c>
      <c r="F2" s="7">
        <f>1+Table1[[#This Row],[חזרה מטוייב]]-Table1[[#This Row],[יציאה מטוייב]]</f>
        <v>4</v>
      </c>
      <c r="G2" s="31">
        <f>NETWORKDAYS.INTL(Table1[[#This Row],[יציאה מטוייב]],Table1[[#This Row],[חזרה מטוייב]],7)</f>
        <v>2</v>
      </c>
      <c r="H2" s="7">
        <f>NETWORKDAYS.INTL(Table1[[#This Row],[יציאה מטוייב]],Table1[[#This Row],[חזרה מטוייב]],7,Table3[מועדי חופשות])</f>
        <v>2</v>
      </c>
      <c r="I2" s="30">
        <f>Table1[[#This Row],[סה"כ ימים]]-Table1[[#This Row],[סה"כ ימים לא כולל סופ"ש, פגרה וחגים]]</f>
        <v>2</v>
      </c>
      <c r="J2" s="21" t="s">
        <v>467</v>
      </c>
      <c r="K2" s="1"/>
      <c r="L2" s="1"/>
    </row>
    <row r="3" spans="1:25" ht="12.75" x14ac:dyDescent="0.2">
      <c r="A3" s="5" t="s">
        <v>6</v>
      </c>
      <c r="B3" s="5" t="s">
        <v>7</v>
      </c>
      <c r="C3" s="5" t="s">
        <v>8</v>
      </c>
      <c r="D3" s="6">
        <v>42933</v>
      </c>
      <c r="E3" s="6">
        <v>42936</v>
      </c>
      <c r="F3" s="7">
        <f>1+Table1[[#This Row],[חזרה מטוייב]]-Table1[[#This Row],[יציאה מטוייב]]</f>
        <v>4</v>
      </c>
      <c r="G3" s="31">
        <f>NETWORKDAYS.INTL(Table1[[#This Row],[יציאה מטוייב]],Table1[[#This Row],[חזרה מטוייב]],7)</f>
        <v>4</v>
      </c>
      <c r="H3" s="7">
        <f>NETWORKDAYS.INTL(Table1[[#This Row],[יציאה מטוייב]],Table1[[#This Row],[חזרה מטוייב]],7,Table3[מועדי חופשות])</f>
        <v>4</v>
      </c>
      <c r="I3" s="30">
        <f>Table1[[#This Row],[סה"כ ימים]]-Table1[[#This Row],[סה"כ ימים לא כולל סופ"ש, פגרה וחגים]]</f>
        <v>0</v>
      </c>
      <c r="J3" s="21" t="s">
        <v>467</v>
      </c>
    </row>
    <row r="4" spans="1:25" ht="12.75" x14ac:dyDescent="0.2">
      <c r="A4" s="5" t="s">
        <v>9</v>
      </c>
      <c r="B4" s="5" t="s">
        <v>10</v>
      </c>
      <c r="C4" s="5" t="s">
        <v>11</v>
      </c>
      <c r="D4" s="6">
        <v>42932</v>
      </c>
      <c r="E4" s="6">
        <v>42935</v>
      </c>
      <c r="F4" s="7">
        <f>1+Table1[[#This Row],[חזרה מטוייב]]-Table1[[#This Row],[יציאה מטוייב]]</f>
        <v>4</v>
      </c>
      <c r="G4" s="31">
        <f>NETWORKDAYS.INTL(Table1[[#This Row],[יציאה מטוייב]],Table1[[#This Row],[חזרה מטוייב]],7)</f>
        <v>4</v>
      </c>
      <c r="H4" s="7">
        <f>NETWORKDAYS.INTL(Table1[[#This Row],[יציאה מטוייב]],Table1[[#This Row],[חזרה מטוייב]],7,Table3[מועדי חופשות])</f>
        <v>4</v>
      </c>
      <c r="I4" s="30">
        <f>Table1[[#This Row],[סה"כ ימים]]-Table1[[#This Row],[סה"כ ימים לא כולל סופ"ש, פגרה וחגים]]</f>
        <v>0</v>
      </c>
      <c r="J4" s="21" t="s">
        <v>467</v>
      </c>
    </row>
    <row r="5" spans="1:25" ht="12.75" x14ac:dyDescent="0.2">
      <c r="A5" s="5" t="s">
        <v>12</v>
      </c>
      <c r="B5" s="5" t="s">
        <v>13</v>
      </c>
      <c r="C5" s="5" t="s">
        <v>14</v>
      </c>
      <c r="D5" s="6">
        <v>42920</v>
      </c>
      <c r="E5" s="6">
        <v>42926</v>
      </c>
      <c r="F5" s="7">
        <f>1+Table1[[#This Row],[חזרה מטוייב]]-Table1[[#This Row],[יציאה מטוייב]]</f>
        <v>7</v>
      </c>
      <c r="G5" s="31">
        <f>NETWORKDAYS.INTL(Table1[[#This Row],[יציאה מטוייב]],Table1[[#This Row],[חזרה מטוייב]],7)</f>
        <v>5</v>
      </c>
      <c r="H5" s="7">
        <f>NETWORKDAYS.INTL(Table1[[#This Row],[יציאה מטוייב]],Table1[[#This Row],[חזרה מטוייב]],7,Table3[מועדי חופשות])</f>
        <v>5</v>
      </c>
      <c r="I5" s="30">
        <f>Table1[[#This Row],[סה"כ ימים]]-Table1[[#This Row],[סה"כ ימים לא כולל סופ"ש, פגרה וחגים]]</f>
        <v>2</v>
      </c>
      <c r="J5" s="21" t="s">
        <v>467</v>
      </c>
    </row>
    <row r="6" spans="1:25" ht="12.75" x14ac:dyDescent="0.2">
      <c r="A6" s="5" t="s">
        <v>15</v>
      </c>
      <c r="B6" s="5" t="s">
        <v>13</v>
      </c>
      <c r="C6" s="5" t="s">
        <v>16</v>
      </c>
      <c r="D6" s="6">
        <v>42915</v>
      </c>
      <c r="E6" s="6">
        <v>42917</v>
      </c>
      <c r="F6" s="7">
        <f>1+Table1[[#This Row],[חזרה מטוייב]]-Table1[[#This Row],[יציאה מטוייב]]</f>
        <v>3</v>
      </c>
      <c r="G6" s="31">
        <f>NETWORKDAYS.INTL(Table1[[#This Row],[יציאה מטוייב]],Table1[[#This Row],[חזרה מטוייב]],7)</f>
        <v>1</v>
      </c>
      <c r="H6" s="7">
        <f>NETWORKDAYS.INTL(Table1[[#This Row],[יציאה מטוייב]],Table1[[#This Row],[חזרה מטוייב]],7,Table3[מועדי חופשות])</f>
        <v>1</v>
      </c>
      <c r="I6" s="30">
        <f>Table1[[#This Row],[סה"כ ימים]]-Table1[[#This Row],[סה"כ ימים לא כולל סופ"ש, פגרה וחגים]]</f>
        <v>2</v>
      </c>
      <c r="J6" s="21" t="s">
        <v>467</v>
      </c>
    </row>
    <row r="7" spans="1:25" ht="12.75" x14ac:dyDescent="0.2">
      <c r="A7" s="5" t="s">
        <v>17</v>
      </c>
      <c r="B7" s="5" t="s">
        <v>18</v>
      </c>
      <c r="C7" s="5" t="s">
        <v>19</v>
      </c>
      <c r="D7" s="6">
        <v>42915</v>
      </c>
      <c r="E7" s="6">
        <v>42917</v>
      </c>
      <c r="F7" s="7">
        <f>1+Table1[[#This Row],[חזרה מטוייב]]-Table1[[#This Row],[יציאה מטוייב]]</f>
        <v>3</v>
      </c>
      <c r="G7" s="31">
        <f>NETWORKDAYS.INTL(Table1[[#This Row],[יציאה מטוייב]],Table1[[#This Row],[חזרה מטוייב]],7)</f>
        <v>1</v>
      </c>
      <c r="H7" s="7">
        <f>NETWORKDAYS.INTL(Table1[[#This Row],[יציאה מטוייב]],Table1[[#This Row],[חזרה מטוייב]],7,Table3[מועדי חופשות])</f>
        <v>1</v>
      </c>
      <c r="I7" s="30">
        <f>Table1[[#This Row],[סה"כ ימים]]-Table1[[#This Row],[סה"כ ימים לא כולל סופ"ש, פגרה וחגים]]</f>
        <v>2</v>
      </c>
      <c r="J7" s="21" t="s">
        <v>467</v>
      </c>
    </row>
    <row r="8" spans="1:25" ht="12.75" x14ac:dyDescent="0.2">
      <c r="A8" s="5" t="s">
        <v>20</v>
      </c>
      <c r="B8" s="5" t="s">
        <v>21</v>
      </c>
      <c r="C8" s="5" t="s">
        <v>22</v>
      </c>
      <c r="D8" s="6">
        <v>42914</v>
      </c>
      <c r="E8" s="6">
        <v>42916</v>
      </c>
      <c r="F8" s="7">
        <f>1+Table1[[#This Row],[חזרה מטוייב]]-Table1[[#This Row],[יציאה מטוייב]]</f>
        <v>3</v>
      </c>
      <c r="G8" s="31">
        <f>NETWORKDAYS.INTL(Table1[[#This Row],[יציאה מטוייב]],Table1[[#This Row],[חזרה מטוייב]],7)</f>
        <v>2</v>
      </c>
      <c r="H8" s="7">
        <f>NETWORKDAYS.INTL(Table1[[#This Row],[יציאה מטוייב]],Table1[[#This Row],[חזרה מטוייב]],7,Table3[מועדי חופשות])</f>
        <v>2</v>
      </c>
      <c r="I8" s="30">
        <f>Table1[[#This Row],[סה"כ ימים]]-Table1[[#This Row],[סה"כ ימים לא כולל סופ"ש, פגרה וחגים]]</f>
        <v>1</v>
      </c>
      <c r="J8" s="21" t="s">
        <v>467</v>
      </c>
    </row>
    <row r="9" spans="1:25" ht="12.75" x14ac:dyDescent="0.2">
      <c r="A9" s="5" t="s">
        <v>23</v>
      </c>
      <c r="B9" s="5" t="s">
        <v>10</v>
      </c>
      <c r="C9" s="5" t="s">
        <v>24</v>
      </c>
      <c r="D9" s="6">
        <v>42914</v>
      </c>
      <c r="E9" s="6">
        <v>42916</v>
      </c>
      <c r="F9" s="7">
        <f>1+Table1[[#This Row],[חזרה מטוייב]]-Table1[[#This Row],[יציאה מטוייב]]</f>
        <v>3</v>
      </c>
      <c r="G9" s="31">
        <f>NETWORKDAYS.INTL(Table1[[#This Row],[יציאה מטוייב]],Table1[[#This Row],[חזרה מטוייב]],7)</f>
        <v>2</v>
      </c>
      <c r="H9" s="7">
        <f>NETWORKDAYS.INTL(Table1[[#This Row],[יציאה מטוייב]],Table1[[#This Row],[חזרה מטוייב]],7,Table3[מועדי חופשות])</f>
        <v>2</v>
      </c>
      <c r="I9" s="30">
        <f>Table1[[#This Row],[סה"כ ימים]]-Table1[[#This Row],[סה"כ ימים לא כולל סופ"ש, פגרה וחגים]]</f>
        <v>1</v>
      </c>
      <c r="J9" s="21" t="s">
        <v>467</v>
      </c>
    </row>
    <row r="10" spans="1:25" ht="12.75" x14ac:dyDescent="0.2">
      <c r="A10" s="5" t="s">
        <v>25</v>
      </c>
      <c r="B10" s="5" t="s">
        <v>26</v>
      </c>
      <c r="C10" s="5" t="s">
        <v>27</v>
      </c>
      <c r="D10" s="6">
        <v>42913</v>
      </c>
      <c r="E10" s="6">
        <v>42915</v>
      </c>
      <c r="F10" s="7">
        <f>1+Table1[[#This Row],[חזרה מטוייב]]-Table1[[#This Row],[יציאה מטוייב]]</f>
        <v>3</v>
      </c>
      <c r="G10" s="31">
        <f>NETWORKDAYS.INTL(Table1[[#This Row],[יציאה מטוייב]],Table1[[#This Row],[חזרה מטוייב]],7)</f>
        <v>3</v>
      </c>
      <c r="H10" s="7">
        <f>NETWORKDAYS.INTL(Table1[[#This Row],[יציאה מטוייב]],Table1[[#This Row],[חזרה מטוייב]],7,Table3[מועדי חופשות])</f>
        <v>3</v>
      </c>
      <c r="I10" s="30">
        <f>Table1[[#This Row],[סה"כ ימים]]-Table1[[#This Row],[סה"כ ימים לא כולל סופ"ש, פגרה וחגים]]</f>
        <v>0</v>
      </c>
      <c r="J10" s="21" t="s">
        <v>467</v>
      </c>
    </row>
    <row r="11" spans="1:25" ht="12.75" x14ac:dyDescent="0.2">
      <c r="A11" s="5" t="s">
        <v>28</v>
      </c>
      <c r="B11" s="5" t="s">
        <v>29</v>
      </c>
      <c r="C11" s="5" t="s">
        <v>30</v>
      </c>
      <c r="D11" s="6">
        <v>42910</v>
      </c>
      <c r="E11" s="6">
        <v>42911</v>
      </c>
      <c r="F11" s="7">
        <f>1+Table1[[#This Row],[חזרה מטוייב]]-Table1[[#This Row],[יציאה מטוייב]]</f>
        <v>2</v>
      </c>
      <c r="G11" s="31">
        <f>NETWORKDAYS.INTL(Table1[[#This Row],[יציאה מטוייב]],Table1[[#This Row],[חזרה מטוייב]],7)</f>
        <v>1</v>
      </c>
      <c r="H11" s="7">
        <f>NETWORKDAYS.INTL(Table1[[#This Row],[יציאה מטוייב]],Table1[[#This Row],[חזרה מטוייב]],7,Table3[מועדי חופשות])</f>
        <v>1</v>
      </c>
      <c r="I11" s="30">
        <f>Table1[[#This Row],[סה"כ ימים]]-Table1[[#This Row],[סה"כ ימים לא כולל סופ"ש, פגרה וחגים]]</f>
        <v>1</v>
      </c>
      <c r="J11" s="21" t="s">
        <v>467</v>
      </c>
    </row>
    <row r="12" spans="1:25" ht="12.75" x14ac:dyDescent="0.2">
      <c r="A12" s="4" t="s">
        <v>31</v>
      </c>
      <c r="B12" s="4" t="s">
        <v>32</v>
      </c>
      <c r="C12" s="4" t="s">
        <v>33</v>
      </c>
      <c r="D12" s="6">
        <v>42907</v>
      </c>
      <c r="E12" s="6">
        <v>42908</v>
      </c>
      <c r="F12" s="7">
        <f>1+Table1[[#This Row],[חזרה מטוייב]]-Table1[[#This Row],[יציאה מטוייב]]</f>
        <v>2</v>
      </c>
      <c r="G12" s="31">
        <f>NETWORKDAYS.INTL(Table1[[#This Row],[יציאה מטוייב]],Table1[[#This Row],[חזרה מטוייב]],7)</f>
        <v>2</v>
      </c>
      <c r="H12" s="7">
        <f>NETWORKDAYS.INTL(Table1[[#This Row],[יציאה מטוייב]],Table1[[#This Row],[חזרה מטוייב]],7,Table3[מועדי חופשות])</f>
        <v>2</v>
      </c>
      <c r="I12" s="30">
        <f>Table1[[#This Row],[סה"כ ימים]]-Table1[[#This Row],[סה"כ ימים לא כולל סופ"ש, פגרה וחגים]]</f>
        <v>0</v>
      </c>
      <c r="J12" s="21" t="s">
        <v>467</v>
      </c>
    </row>
    <row r="13" spans="1:25" ht="12.75" x14ac:dyDescent="0.2">
      <c r="A13" s="4" t="s">
        <v>34</v>
      </c>
      <c r="B13" s="4" t="s">
        <v>35</v>
      </c>
      <c r="C13" s="4" t="s">
        <v>36</v>
      </c>
      <c r="D13" s="6">
        <v>42904</v>
      </c>
      <c r="E13" s="6">
        <v>42910</v>
      </c>
      <c r="F13" s="7">
        <f>1+Table1[[#This Row],[חזרה מטוייב]]-Table1[[#This Row],[יציאה מטוייב]]</f>
        <v>7</v>
      </c>
      <c r="G13" s="31">
        <f>NETWORKDAYS.INTL(Table1[[#This Row],[יציאה מטוייב]],Table1[[#This Row],[חזרה מטוייב]],7)</f>
        <v>5</v>
      </c>
      <c r="H13" s="7">
        <f>NETWORKDAYS.INTL(Table1[[#This Row],[יציאה מטוייב]],Table1[[#This Row],[חזרה מטוייב]],7,Table3[מועדי חופשות])</f>
        <v>5</v>
      </c>
      <c r="I13" s="30">
        <f>Table1[[#This Row],[סה"כ ימים]]-Table1[[#This Row],[סה"כ ימים לא כולל סופ"ש, פגרה וחגים]]</f>
        <v>2</v>
      </c>
      <c r="J13" s="21" t="s">
        <v>467</v>
      </c>
    </row>
    <row r="14" spans="1:25" ht="12.75" x14ac:dyDescent="0.2">
      <c r="A14" s="4" t="s">
        <v>37</v>
      </c>
      <c r="B14" s="4" t="s">
        <v>38</v>
      </c>
      <c r="C14" s="4" t="s">
        <v>39</v>
      </c>
      <c r="D14" s="6">
        <v>42904</v>
      </c>
      <c r="E14" s="6">
        <v>42906</v>
      </c>
      <c r="F14" s="7">
        <f>1+Table1[[#This Row],[חזרה מטוייב]]-Table1[[#This Row],[יציאה מטוייב]]</f>
        <v>3</v>
      </c>
      <c r="G14" s="31">
        <f>NETWORKDAYS.INTL(Table1[[#This Row],[יציאה מטוייב]],Table1[[#This Row],[חזרה מטוייב]],7)</f>
        <v>3</v>
      </c>
      <c r="H14" s="7">
        <f>NETWORKDAYS.INTL(Table1[[#This Row],[יציאה מטוייב]],Table1[[#This Row],[חזרה מטוייב]],7,Table3[מועדי חופשות])</f>
        <v>3</v>
      </c>
      <c r="I14" s="30">
        <f>Table1[[#This Row],[סה"כ ימים]]-Table1[[#This Row],[סה"כ ימים לא כולל סופ"ש, פגרה וחגים]]</f>
        <v>0</v>
      </c>
      <c r="J14" s="21" t="s">
        <v>467</v>
      </c>
    </row>
    <row r="15" spans="1:25" ht="12.75" x14ac:dyDescent="0.2">
      <c r="A15" s="4" t="s">
        <v>40</v>
      </c>
      <c r="B15" s="4" t="s">
        <v>41</v>
      </c>
      <c r="C15" s="4" t="s">
        <v>42</v>
      </c>
      <c r="D15" s="6">
        <v>42903</v>
      </c>
      <c r="E15" s="6">
        <v>42905</v>
      </c>
      <c r="F15" s="7">
        <f>1+Table1[[#This Row],[חזרה מטוייב]]-Table1[[#This Row],[יציאה מטוייב]]</f>
        <v>3</v>
      </c>
      <c r="G15" s="31">
        <f>NETWORKDAYS.INTL(Table1[[#This Row],[יציאה מטוייב]],Table1[[#This Row],[חזרה מטוייב]],7)</f>
        <v>2</v>
      </c>
      <c r="H15" s="7">
        <f>NETWORKDAYS.INTL(Table1[[#This Row],[יציאה מטוייב]],Table1[[#This Row],[חזרה מטוייב]],7,Table3[מועדי חופשות])</f>
        <v>2</v>
      </c>
      <c r="I15" s="30">
        <f>Table1[[#This Row],[סה"כ ימים]]-Table1[[#This Row],[סה"כ ימים לא כולל סופ"ש, פגרה וחגים]]</f>
        <v>1</v>
      </c>
      <c r="J15" s="21" t="s">
        <v>467</v>
      </c>
    </row>
    <row r="16" spans="1:25" ht="12.75" x14ac:dyDescent="0.2">
      <c r="A16" s="4" t="s">
        <v>43</v>
      </c>
      <c r="B16" s="4" t="s">
        <v>44</v>
      </c>
      <c r="C16" s="4" t="s">
        <v>45</v>
      </c>
      <c r="D16" s="6">
        <v>42902</v>
      </c>
      <c r="E16" s="6">
        <v>42905</v>
      </c>
      <c r="F16" s="7">
        <f>1+Table1[[#This Row],[חזרה מטוייב]]-Table1[[#This Row],[יציאה מטוייב]]</f>
        <v>4</v>
      </c>
      <c r="G16" s="31">
        <f>NETWORKDAYS.INTL(Table1[[#This Row],[יציאה מטוייב]],Table1[[#This Row],[חזרה מטוייב]],7)</f>
        <v>2</v>
      </c>
      <c r="H16" s="7">
        <f>NETWORKDAYS.INTL(Table1[[#This Row],[יציאה מטוייב]],Table1[[#This Row],[חזרה מטוייב]],7,Table3[מועדי חופשות])</f>
        <v>2</v>
      </c>
      <c r="I16" s="30">
        <f>Table1[[#This Row],[סה"כ ימים]]-Table1[[#This Row],[סה"כ ימים לא כולל סופ"ש, פגרה וחגים]]</f>
        <v>2</v>
      </c>
      <c r="J16" s="21" t="s">
        <v>467</v>
      </c>
    </row>
    <row r="17" spans="1:10" ht="12.75" x14ac:dyDescent="0.2">
      <c r="A17" s="4" t="s">
        <v>15</v>
      </c>
      <c r="B17" s="4" t="s">
        <v>10</v>
      </c>
      <c r="C17" s="4" t="s">
        <v>46</v>
      </c>
      <c r="D17" s="6">
        <v>42890</v>
      </c>
      <c r="E17" s="6">
        <v>42892</v>
      </c>
      <c r="F17" s="7">
        <f>1+Table1[[#This Row],[חזרה מטוייב]]-Table1[[#This Row],[יציאה מטוייב]]</f>
        <v>3</v>
      </c>
      <c r="G17" s="31">
        <f>NETWORKDAYS.INTL(Table1[[#This Row],[יציאה מטוייב]],Table1[[#This Row],[חזרה מטוייב]],7)</f>
        <v>3</v>
      </c>
      <c r="H17" s="7">
        <f>NETWORKDAYS.INTL(Table1[[#This Row],[יציאה מטוייב]],Table1[[#This Row],[חזרה מטוייב]],7,Table3[מועדי חופשות])</f>
        <v>3</v>
      </c>
      <c r="I17" s="30">
        <f>Table1[[#This Row],[סה"כ ימים]]-Table1[[#This Row],[סה"כ ימים לא כולל סופ"ש, פגרה וחגים]]</f>
        <v>0</v>
      </c>
      <c r="J17" s="21" t="s">
        <v>467</v>
      </c>
    </row>
    <row r="18" spans="1:10" ht="12.75" x14ac:dyDescent="0.2">
      <c r="A18" s="4" t="s">
        <v>47</v>
      </c>
      <c r="B18" s="4" t="s">
        <v>10</v>
      </c>
      <c r="C18" s="4" t="s">
        <v>48</v>
      </c>
      <c r="D18" s="6">
        <v>42890</v>
      </c>
      <c r="E18" s="6">
        <v>42893</v>
      </c>
      <c r="F18" s="7">
        <f>1+Table1[[#This Row],[חזרה מטוייב]]-Table1[[#This Row],[יציאה מטוייב]]</f>
        <v>4</v>
      </c>
      <c r="G18" s="31">
        <f>NETWORKDAYS.INTL(Table1[[#This Row],[יציאה מטוייב]],Table1[[#This Row],[חזרה מטוייב]],7)</f>
        <v>4</v>
      </c>
      <c r="H18" s="7">
        <f>NETWORKDAYS.INTL(Table1[[#This Row],[יציאה מטוייב]],Table1[[#This Row],[חזרה מטוייב]],7,Table3[מועדי חופשות])</f>
        <v>4</v>
      </c>
      <c r="I18" s="30">
        <f>Table1[[#This Row],[סה"כ ימים]]-Table1[[#This Row],[סה"כ ימים לא כולל סופ"ש, פגרה וחגים]]</f>
        <v>0</v>
      </c>
      <c r="J18" s="21" t="s">
        <v>467</v>
      </c>
    </row>
    <row r="19" spans="1:10" ht="12.75" x14ac:dyDescent="0.2">
      <c r="A19" s="4" t="s">
        <v>3</v>
      </c>
      <c r="B19" s="4" t="s">
        <v>49</v>
      </c>
      <c r="C19" s="4" t="s">
        <v>8</v>
      </c>
      <c r="D19" s="6">
        <v>42889</v>
      </c>
      <c r="E19" s="6">
        <v>42891</v>
      </c>
      <c r="F19" s="7">
        <f>1+Table1[[#This Row],[חזרה מטוייב]]-Table1[[#This Row],[יציאה מטוייב]]</f>
        <v>3</v>
      </c>
      <c r="G19" s="31">
        <f>NETWORKDAYS.INTL(Table1[[#This Row],[יציאה מטוייב]],Table1[[#This Row],[חזרה מטוייב]],7)</f>
        <v>2</v>
      </c>
      <c r="H19" s="7">
        <f>NETWORKDAYS.INTL(Table1[[#This Row],[יציאה מטוייב]],Table1[[#This Row],[חזרה מטוייב]],7,Table3[מועדי חופשות])</f>
        <v>2</v>
      </c>
      <c r="I19" s="30">
        <f>Table1[[#This Row],[סה"כ ימים]]-Table1[[#This Row],[סה"כ ימים לא כולל סופ"ש, פגרה וחגים]]</f>
        <v>1</v>
      </c>
      <c r="J19" s="21" t="s">
        <v>467</v>
      </c>
    </row>
    <row r="20" spans="1:10" ht="12.75" x14ac:dyDescent="0.2">
      <c r="A20" s="4" t="s">
        <v>17</v>
      </c>
      <c r="B20" s="4" t="s">
        <v>50</v>
      </c>
      <c r="C20" s="4" t="s">
        <v>51</v>
      </c>
      <c r="D20" s="6">
        <v>42880</v>
      </c>
      <c r="E20" s="6">
        <v>42881</v>
      </c>
      <c r="F20" s="7">
        <f>1+Table1[[#This Row],[חזרה מטוייב]]-Table1[[#This Row],[יציאה מטוייב]]</f>
        <v>2</v>
      </c>
      <c r="G20" s="31">
        <f>NETWORKDAYS.INTL(Table1[[#This Row],[יציאה מטוייב]],Table1[[#This Row],[חזרה מטוייב]],7)</f>
        <v>1</v>
      </c>
      <c r="H20" s="7">
        <f>NETWORKDAYS.INTL(Table1[[#This Row],[יציאה מטוייב]],Table1[[#This Row],[חזרה מטוייב]],7,Table3[מועדי חופשות])</f>
        <v>1</v>
      </c>
      <c r="I20" s="30">
        <f>Table1[[#This Row],[סה"כ ימים]]-Table1[[#This Row],[סה"כ ימים לא כולל סופ"ש, פגרה וחגים]]</f>
        <v>1</v>
      </c>
      <c r="J20" s="21" t="s">
        <v>467</v>
      </c>
    </row>
    <row r="21" spans="1:10" ht="12.75" x14ac:dyDescent="0.2">
      <c r="A21" s="4" t="s">
        <v>52</v>
      </c>
      <c r="B21" s="4" t="s">
        <v>38</v>
      </c>
      <c r="C21" s="4" t="s">
        <v>53</v>
      </c>
      <c r="D21" s="6">
        <v>42874</v>
      </c>
      <c r="E21" s="6">
        <v>42878</v>
      </c>
      <c r="F21" s="7">
        <f>1+Table1[[#This Row],[חזרה מטוייב]]-Table1[[#This Row],[יציאה מטוייב]]</f>
        <v>5</v>
      </c>
      <c r="G21" s="31">
        <f>NETWORKDAYS.INTL(Table1[[#This Row],[יציאה מטוייב]],Table1[[#This Row],[חזרה מטוייב]],7)</f>
        <v>3</v>
      </c>
      <c r="H21" s="7">
        <f>NETWORKDAYS.INTL(Table1[[#This Row],[יציאה מטוייב]],Table1[[#This Row],[חזרה מטוייב]],7,Table3[מועדי חופשות])</f>
        <v>3</v>
      </c>
      <c r="I21" s="30">
        <f>Table1[[#This Row],[סה"כ ימים]]-Table1[[#This Row],[סה"כ ימים לא כולל סופ"ש, פגרה וחגים]]</f>
        <v>2</v>
      </c>
      <c r="J21" s="21" t="s">
        <v>467</v>
      </c>
    </row>
    <row r="22" spans="1:10" ht="12.75" x14ac:dyDescent="0.2">
      <c r="A22" s="4" t="s">
        <v>47</v>
      </c>
      <c r="B22" s="4" t="s">
        <v>35</v>
      </c>
      <c r="C22" s="4" t="s">
        <v>54</v>
      </c>
      <c r="D22" s="6">
        <v>42872</v>
      </c>
      <c r="E22" s="6">
        <v>42878</v>
      </c>
      <c r="F22" s="7">
        <f>1+Table1[[#This Row],[חזרה מטוייב]]-Table1[[#This Row],[יציאה מטוייב]]</f>
        <v>7</v>
      </c>
      <c r="G22" s="31">
        <f>NETWORKDAYS.INTL(Table1[[#This Row],[יציאה מטוייב]],Table1[[#This Row],[חזרה מטוייב]],7)</f>
        <v>5</v>
      </c>
      <c r="H22" s="7">
        <f>NETWORKDAYS.INTL(Table1[[#This Row],[יציאה מטוייב]],Table1[[#This Row],[חזרה מטוייב]],7,Table3[מועדי חופשות])</f>
        <v>5</v>
      </c>
      <c r="I22" s="30">
        <f>Table1[[#This Row],[סה"כ ימים]]-Table1[[#This Row],[סה"כ ימים לא כולל סופ"ש, פגרה וחגים]]</f>
        <v>2</v>
      </c>
      <c r="J22" s="21" t="s">
        <v>467</v>
      </c>
    </row>
    <row r="23" spans="1:10" ht="12.75" x14ac:dyDescent="0.2">
      <c r="A23" s="4" t="s">
        <v>55</v>
      </c>
      <c r="B23" s="4" t="s">
        <v>56</v>
      </c>
      <c r="C23" s="4" t="s">
        <v>57</v>
      </c>
      <c r="D23" s="6">
        <v>42871</v>
      </c>
      <c r="E23" s="6">
        <v>42871</v>
      </c>
      <c r="F23" s="7">
        <f>1+Table1[[#This Row],[חזרה מטוייב]]-Table1[[#This Row],[יציאה מטוייב]]</f>
        <v>1</v>
      </c>
      <c r="G23" s="31">
        <f>NETWORKDAYS.INTL(Table1[[#This Row],[יציאה מטוייב]],Table1[[#This Row],[חזרה מטוייב]],7)</f>
        <v>1</v>
      </c>
      <c r="H23" s="7">
        <f>NETWORKDAYS.INTL(Table1[[#This Row],[יציאה מטוייב]],Table1[[#This Row],[חזרה מטוייב]],7,Table3[מועדי חופשות])</f>
        <v>1</v>
      </c>
      <c r="I23" s="30">
        <f>Table1[[#This Row],[סה"כ ימים]]-Table1[[#This Row],[סה"כ ימים לא כולל סופ"ש, פגרה וחגים]]</f>
        <v>0</v>
      </c>
      <c r="J23" s="21" t="s">
        <v>467</v>
      </c>
    </row>
    <row r="24" spans="1:10" ht="12.75" x14ac:dyDescent="0.2">
      <c r="A24" s="4" t="s">
        <v>58</v>
      </c>
      <c r="B24" s="4" t="s">
        <v>4</v>
      </c>
      <c r="C24" s="4" t="s">
        <v>59</v>
      </c>
      <c r="D24" s="6">
        <v>42870</v>
      </c>
      <c r="E24" s="6">
        <v>42872</v>
      </c>
      <c r="F24" s="7">
        <f>1+Table1[[#This Row],[חזרה מטוייב]]-Table1[[#This Row],[יציאה מטוייב]]</f>
        <v>3</v>
      </c>
      <c r="G24" s="31">
        <f>NETWORKDAYS.INTL(Table1[[#This Row],[יציאה מטוייב]],Table1[[#This Row],[חזרה מטוייב]],7)</f>
        <v>3</v>
      </c>
      <c r="H24" s="7">
        <f>NETWORKDAYS.INTL(Table1[[#This Row],[יציאה מטוייב]],Table1[[#This Row],[חזרה מטוייב]],7,Table3[מועדי חופשות])</f>
        <v>3</v>
      </c>
      <c r="I24" s="30">
        <f>Table1[[#This Row],[סה"כ ימים]]-Table1[[#This Row],[סה"כ ימים לא כולל סופ"ש, פגרה וחגים]]</f>
        <v>0</v>
      </c>
      <c r="J24" s="21" t="s">
        <v>467</v>
      </c>
    </row>
    <row r="25" spans="1:10" ht="12.75" x14ac:dyDescent="0.2">
      <c r="A25" s="4" t="s">
        <v>31</v>
      </c>
      <c r="B25" s="4" t="s">
        <v>60</v>
      </c>
      <c r="C25" s="4" t="s">
        <v>61</v>
      </c>
      <c r="D25" s="6">
        <v>42870</v>
      </c>
      <c r="E25" s="6">
        <v>42874</v>
      </c>
      <c r="F25" s="7">
        <f>1+Table1[[#This Row],[חזרה מטוייב]]-Table1[[#This Row],[יציאה מטוייב]]</f>
        <v>5</v>
      </c>
      <c r="G25" s="31">
        <f>NETWORKDAYS.INTL(Table1[[#This Row],[יציאה מטוייב]],Table1[[#This Row],[חזרה מטוייב]],7)</f>
        <v>4</v>
      </c>
      <c r="H25" s="7">
        <f>NETWORKDAYS.INTL(Table1[[#This Row],[יציאה מטוייב]],Table1[[#This Row],[חזרה מטוייב]],7,Table3[מועדי חופשות])</f>
        <v>4</v>
      </c>
      <c r="I25" s="30">
        <f>Table1[[#This Row],[סה"כ ימים]]-Table1[[#This Row],[סה"כ ימים לא כולל סופ"ש, פגרה וחגים]]</f>
        <v>1</v>
      </c>
      <c r="J25" s="21" t="s">
        <v>467</v>
      </c>
    </row>
    <row r="26" spans="1:10" ht="12.75" x14ac:dyDescent="0.2">
      <c r="A26" s="4" t="s">
        <v>62</v>
      </c>
      <c r="B26" s="4" t="s">
        <v>63</v>
      </c>
      <c r="C26" s="4" t="s">
        <v>64</v>
      </c>
      <c r="D26" s="6">
        <v>42869</v>
      </c>
      <c r="E26" s="6">
        <v>42873</v>
      </c>
      <c r="F26" s="7">
        <f>1+Table1[[#This Row],[חזרה מטוייב]]-Table1[[#This Row],[יציאה מטוייב]]</f>
        <v>5</v>
      </c>
      <c r="G26" s="31">
        <f>NETWORKDAYS.INTL(Table1[[#This Row],[יציאה מטוייב]],Table1[[#This Row],[חזרה מטוייב]],7)</f>
        <v>5</v>
      </c>
      <c r="H26" s="7">
        <f>NETWORKDAYS.INTL(Table1[[#This Row],[יציאה מטוייב]],Table1[[#This Row],[חזרה מטוייב]],7,Table3[מועדי חופשות])</f>
        <v>5</v>
      </c>
      <c r="I26" s="30">
        <f>Table1[[#This Row],[סה"כ ימים]]-Table1[[#This Row],[סה"כ ימים לא כולל סופ"ש, פגרה וחגים]]</f>
        <v>0</v>
      </c>
      <c r="J26" s="21" t="s">
        <v>467</v>
      </c>
    </row>
    <row r="27" spans="1:10" ht="12.75" x14ac:dyDescent="0.2">
      <c r="A27" s="4" t="s">
        <v>6</v>
      </c>
      <c r="B27" s="4" t="s">
        <v>65</v>
      </c>
      <c r="C27" s="4" t="s">
        <v>66</v>
      </c>
      <c r="D27" s="6">
        <v>42864</v>
      </c>
      <c r="E27" s="6">
        <v>42870</v>
      </c>
      <c r="F27" s="7">
        <f>1+Table1[[#This Row],[חזרה מטוייב]]-Table1[[#This Row],[יציאה מטוייב]]</f>
        <v>7</v>
      </c>
      <c r="G27" s="31">
        <f>NETWORKDAYS.INTL(Table1[[#This Row],[יציאה מטוייב]],Table1[[#This Row],[חזרה מטוייב]],7)</f>
        <v>5</v>
      </c>
      <c r="H27" s="7">
        <f>NETWORKDAYS.INTL(Table1[[#This Row],[יציאה מטוייב]],Table1[[#This Row],[חזרה מטוייב]],7,Table3[מועדי חופשות])</f>
        <v>5</v>
      </c>
      <c r="I27" s="30">
        <f>Table1[[#This Row],[סה"כ ימים]]-Table1[[#This Row],[סה"כ ימים לא כולל סופ"ש, פגרה וחגים]]</f>
        <v>2</v>
      </c>
      <c r="J27" s="21" t="s">
        <v>467</v>
      </c>
    </row>
    <row r="28" spans="1:10" ht="12.75" x14ac:dyDescent="0.2">
      <c r="A28" s="4" t="s">
        <v>67</v>
      </c>
      <c r="B28" s="4" t="s">
        <v>26</v>
      </c>
      <c r="C28" s="4" t="s">
        <v>68</v>
      </c>
      <c r="D28" s="6">
        <v>42863</v>
      </c>
      <c r="E28" s="6">
        <v>42866</v>
      </c>
      <c r="F28" s="7">
        <f>1+Table1[[#This Row],[חזרה מטוייב]]-Table1[[#This Row],[יציאה מטוייב]]</f>
        <v>4</v>
      </c>
      <c r="G28" s="31">
        <f>NETWORKDAYS.INTL(Table1[[#This Row],[יציאה מטוייב]],Table1[[#This Row],[חזרה מטוייב]],7)</f>
        <v>4</v>
      </c>
      <c r="H28" s="7">
        <f>NETWORKDAYS.INTL(Table1[[#This Row],[יציאה מטוייב]],Table1[[#This Row],[חזרה מטוייב]],7,Table3[מועדי חופשות])</f>
        <v>4</v>
      </c>
      <c r="I28" s="30">
        <f>Table1[[#This Row],[סה"כ ימים]]-Table1[[#This Row],[סה"כ ימים לא כולל סופ"ש, פגרה וחגים]]</f>
        <v>0</v>
      </c>
      <c r="J28" s="21" t="s">
        <v>467</v>
      </c>
    </row>
    <row r="29" spans="1:10" ht="12.75" x14ac:dyDescent="0.2">
      <c r="A29" s="4" t="s">
        <v>25</v>
      </c>
      <c r="B29" s="4" t="s">
        <v>26</v>
      </c>
      <c r="C29" s="4" t="s">
        <v>68</v>
      </c>
      <c r="D29" s="6">
        <v>42863</v>
      </c>
      <c r="E29" s="6">
        <v>42866</v>
      </c>
      <c r="F29" s="7">
        <f>1+Table1[[#This Row],[חזרה מטוייב]]-Table1[[#This Row],[יציאה מטוייב]]</f>
        <v>4</v>
      </c>
      <c r="G29" s="31">
        <f>NETWORKDAYS.INTL(Table1[[#This Row],[יציאה מטוייב]],Table1[[#This Row],[חזרה מטוייב]],7)</f>
        <v>4</v>
      </c>
      <c r="H29" s="7">
        <f>NETWORKDAYS.INTL(Table1[[#This Row],[יציאה מטוייב]],Table1[[#This Row],[חזרה מטוייב]],7,Table3[מועדי חופשות])</f>
        <v>4</v>
      </c>
      <c r="I29" s="30">
        <f>Table1[[#This Row],[סה"כ ימים]]-Table1[[#This Row],[סה"כ ימים לא כולל סופ"ש, פגרה וחגים]]</f>
        <v>0</v>
      </c>
      <c r="J29" s="21" t="s">
        <v>467</v>
      </c>
    </row>
    <row r="30" spans="1:10" ht="12.75" x14ac:dyDescent="0.2">
      <c r="A30" s="4" t="s">
        <v>15</v>
      </c>
      <c r="B30" s="4" t="s">
        <v>10</v>
      </c>
      <c r="C30" s="4" t="s">
        <v>69</v>
      </c>
      <c r="D30" s="6">
        <v>42862</v>
      </c>
      <c r="E30" s="6">
        <v>42865</v>
      </c>
      <c r="F30" s="7">
        <f>1+Table1[[#This Row],[חזרה מטוייב]]-Table1[[#This Row],[יציאה מטוייב]]</f>
        <v>4</v>
      </c>
      <c r="G30" s="31">
        <f>NETWORKDAYS.INTL(Table1[[#This Row],[יציאה מטוייב]],Table1[[#This Row],[חזרה מטוייב]],7)</f>
        <v>4</v>
      </c>
      <c r="H30" s="7">
        <f>NETWORKDAYS.INTL(Table1[[#This Row],[יציאה מטוייב]],Table1[[#This Row],[חזרה מטוייב]],7,Table3[מועדי חופשות])</f>
        <v>4</v>
      </c>
      <c r="I30" s="30">
        <f>Table1[[#This Row],[סה"כ ימים]]-Table1[[#This Row],[סה"כ ימים לא כולל סופ"ש, פגרה וחגים]]</f>
        <v>0</v>
      </c>
      <c r="J30" s="21" t="s">
        <v>467</v>
      </c>
    </row>
    <row r="31" spans="1:10" ht="12.75" x14ac:dyDescent="0.2">
      <c r="A31" s="4" t="s">
        <v>31</v>
      </c>
      <c r="B31" s="4" t="s">
        <v>70</v>
      </c>
      <c r="C31" s="4" t="s">
        <v>71</v>
      </c>
      <c r="D31" s="6">
        <v>42859</v>
      </c>
      <c r="E31" s="6">
        <v>42863</v>
      </c>
      <c r="F31" s="7">
        <f>1+Table1[[#This Row],[חזרה מטוייב]]-Table1[[#This Row],[יציאה מטוייב]]</f>
        <v>5</v>
      </c>
      <c r="G31" s="31">
        <f>NETWORKDAYS.INTL(Table1[[#This Row],[יציאה מטוייב]],Table1[[#This Row],[חזרה מטוייב]],7)</f>
        <v>3</v>
      </c>
      <c r="H31" s="7">
        <f>NETWORKDAYS.INTL(Table1[[#This Row],[יציאה מטוייב]],Table1[[#This Row],[חזרה מטוייב]],7,Table3[מועדי חופשות])</f>
        <v>2</v>
      </c>
      <c r="I31" s="30">
        <f>Table1[[#This Row],[סה"כ ימים]]-Table1[[#This Row],[סה"כ ימים לא כולל סופ"ש, פגרה וחגים]]</f>
        <v>3</v>
      </c>
      <c r="J31" s="21" t="s">
        <v>467</v>
      </c>
    </row>
    <row r="32" spans="1:10" ht="12.75" x14ac:dyDescent="0.2">
      <c r="A32" s="4" t="s">
        <v>25</v>
      </c>
      <c r="B32" s="4" t="s">
        <v>10</v>
      </c>
      <c r="C32" s="4" t="s">
        <v>72</v>
      </c>
      <c r="D32" s="6">
        <v>42857</v>
      </c>
      <c r="E32" s="6">
        <v>42861</v>
      </c>
      <c r="F32" s="7">
        <f>1+Table1[[#This Row],[חזרה מטוייב]]-Table1[[#This Row],[יציאה מטוייב]]</f>
        <v>5</v>
      </c>
      <c r="G32" s="31">
        <f>NETWORKDAYS.INTL(Table1[[#This Row],[יציאה מטוייב]],Table1[[#This Row],[חזרה מטוייב]],7)</f>
        <v>3</v>
      </c>
      <c r="H32" s="7">
        <f>NETWORKDAYS.INTL(Table1[[#This Row],[יציאה מטוייב]],Table1[[#This Row],[חזרה מטוייב]],7,Table3[מועדי חופשות])</f>
        <v>0</v>
      </c>
      <c r="I32" s="30">
        <f>Table1[[#This Row],[סה"כ ימים]]-Table1[[#This Row],[סה"כ ימים לא כולל סופ"ש, פגרה וחגים]]</f>
        <v>5</v>
      </c>
      <c r="J32" s="21" t="s">
        <v>467</v>
      </c>
    </row>
    <row r="33" spans="1:10" ht="12.75" x14ac:dyDescent="0.2">
      <c r="A33" s="4" t="s">
        <v>58</v>
      </c>
      <c r="B33" s="4" t="s">
        <v>10</v>
      </c>
      <c r="C33" s="4" t="s">
        <v>73</v>
      </c>
      <c r="D33" s="6">
        <v>42853</v>
      </c>
      <c r="E33" s="6">
        <v>42855</v>
      </c>
      <c r="F33" s="7">
        <f>1+Table1[[#This Row],[חזרה מטוייב]]-Table1[[#This Row],[יציאה מטוייב]]</f>
        <v>3</v>
      </c>
      <c r="G33" s="31">
        <f>NETWORKDAYS.INTL(Table1[[#This Row],[יציאה מטוייב]],Table1[[#This Row],[חזרה מטוייב]],7)</f>
        <v>1</v>
      </c>
      <c r="H33" s="7">
        <f>NETWORKDAYS.INTL(Table1[[#This Row],[יציאה מטוייב]],Table1[[#This Row],[חזרה מטוייב]],7,Table3[מועדי חופשות])</f>
        <v>0</v>
      </c>
      <c r="I33" s="30">
        <f>Table1[[#This Row],[סה"כ ימים]]-Table1[[#This Row],[סה"כ ימים לא כולל סופ"ש, פגרה וחגים]]</f>
        <v>3</v>
      </c>
      <c r="J33" s="21" t="s">
        <v>467</v>
      </c>
    </row>
    <row r="34" spans="1:10" ht="12.75" x14ac:dyDescent="0.2">
      <c r="A34" s="4" t="s">
        <v>74</v>
      </c>
      <c r="B34" s="4" t="s">
        <v>75</v>
      </c>
      <c r="C34" s="4" t="s">
        <v>76</v>
      </c>
      <c r="D34" s="6">
        <v>42852</v>
      </c>
      <c r="E34" s="6">
        <v>42855</v>
      </c>
      <c r="F34" s="7">
        <f>1+Table1[[#This Row],[חזרה מטוייב]]-Table1[[#This Row],[יציאה מטוייב]]</f>
        <v>4</v>
      </c>
      <c r="G34" s="31">
        <f>NETWORKDAYS.INTL(Table1[[#This Row],[יציאה מטוייב]],Table1[[#This Row],[חזרה מטוייב]],7)</f>
        <v>2</v>
      </c>
      <c r="H34" s="7">
        <f>NETWORKDAYS.INTL(Table1[[#This Row],[יציאה מטוייב]],Table1[[#This Row],[חזרה מטוייב]],7,Table3[מועדי חופשות])</f>
        <v>0</v>
      </c>
      <c r="I34" s="30">
        <f>Table1[[#This Row],[סה"כ ימים]]-Table1[[#This Row],[סה"כ ימים לא כולל סופ"ש, פגרה וחגים]]</f>
        <v>4</v>
      </c>
      <c r="J34" s="21" t="s">
        <v>467</v>
      </c>
    </row>
    <row r="35" spans="1:10" ht="12.75" x14ac:dyDescent="0.2">
      <c r="A35" s="4" t="s">
        <v>77</v>
      </c>
      <c r="B35" s="4" t="s">
        <v>4</v>
      </c>
      <c r="C35" s="4" t="s">
        <v>78</v>
      </c>
      <c r="D35" s="6">
        <v>42851</v>
      </c>
      <c r="E35" s="6">
        <v>42852</v>
      </c>
      <c r="F35" s="7">
        <f>1+Table1[[#This Row],[חזרה מטוייב]]-Table1[[#This Row],[יציאה מטוייב]]</f>
        <v>2</v>
      </c>
      <c r="G35" s="31">
        <f>NETWORKDAYS.INTL(Table1[[#This Row],[יציאה מטוייב]],Table1[[#This Row],[חזרה מטוייב]],7)</f>
        <v>2</v>
      </c>
      <c r="H35" s="7">
        <f>NETWORKDAYS.INTL(Table1[[#This Row],[יציאה מטוייב]],Table1[[#This Row],[חזרה מטוייב]],7,Table3[מועדי חופשות])</f>
        <v>0</v>
      </c>
      <c r="I35" s="30">
        <f>Table1[[#This Row],[סה"כ ימים]]-Table1[[#This Row],[סה"כ ימים לא כולל סופ"ש, פגרה וחגים]]</f>
        <v>2</v>
      </c>
      <c r="J35" s="21" t="s">
        <v>467</v>
      </c>
    </row>
    <row r="36" spans="1:10" ht="12.75" x14ac:dyDescent="0.2">
      <c r="A36" s="4" t="s">
        <v>79</v>
      </c>
      <c r="B36" s="4" t="s">
        <v>4</v>
      </c>
      <c r="C36" s="4" t="s">
        <v>80</v>
      </c>
      <c r="D36" s="6">
        <v>42851</v>
      </c>
      <c r="E36" s="6">
        <v>42852</v>
      </c>
      <c r="F36" s="7">
        <f>1+Table1[[#This Row],[חזרה מטוייב]]-Table1[[#This Row],[יציאה מטוייב]]</f>
        <v>2</v>
      </c>
      <c r="G36" s="31">
        <f>NETWORKDAYS.INTL(Table1[[#This Row],[יציאה מטוייב]],Table1[[#This Row],[חזרה מטוייב]],7)</f>
        <v>2</v>
      </c>
      <c r="H36" s="7">
        <f>NETWORKDAYS.INTL(Table1[[#This Row],[יציאה מטוייב]],Table1[[#This Row],[חזרה מטוייב]],7,Table3[מועדי חופשות])</f>
        <v>0</v>
      </c>
      <c r="I36" s="30">
        <f>Table1[[#This Row],[סה"כ ימים]]-Table1[[#This Row],[סה"כ ימים לא כולל סופ"ש, פגרה וחגים]]</f>
        <v>2</v>
      </c>
      <c r="J36" s="21" t="s">
        <v>467</v>
      </c>
    </row>
    <row r="37" spans="1:10" ht="12.75" x14ac:dyDescent="0.2">
      <c r="A37" s="4" t="s">
        <v>81</v>
      </c>
      <c r="B37" s="4" t="s">
        <v>82</v>
      </c>
      <c r="C37" s="4" t="s">
        <v>83</v>
      </c>
      <c r="D37" s="6">
        <v>42850</v>
      </c>
      <c r="E37" s="6">
        <v>42853</v>
      </c>
      <c r="F37" s="7">
        <f>1+Table1[[#This Row],[חזרה מטוייב]]-Table1[[#This Row],[יציאה מטוייב]]</f>
        <v>4</v>
      </c>
      <c r="G37" s="31">
        <f>NETWORKDAYS.INTL(Table1[[#This Row],[יציאה מטוייב]],Table1[[#This Row],[חזרה מטוייב]],7)</f>
        <v>3</v>
      </c>
      <c r="H37" s="7">
        <f>NETWORKDAYS.INTL(Table1[[#This Row],[יציאה מטוייב]],Table1[[#This Row],[חזרה מטוייב]],7,Table3[מועדי חופשות])</f>
        <v>0</v>
      </c>
      <c r="I37" s="30">
        <f>Table1[[#This Row],[סה"כ ימים]]-Table1[[#This Row],[סה"כ ימים לא כולל סופ"ש, פגרה וחגים]]</f>
        <v>4</v>
      </c>
      <c r="J37" s="21" t="s">
        <v>467</v>
      </c>
    </row>
    <row r="38" spans="1:10" ht="12.75" x14ac:dyDescent="0.2">
      <c r="A38" s="4" t="s">
        <v>62</v>
      </c>
      <c r="B38" s="4" t="s">
        <v>10</v>
      </c>
      <c r="C38" s="4" t="s">
        <v>64</v>
      </c>
      <c r="D38" s="6">
        <v>42848</v>
      </c>
      <c r="E38" s="6">
        <v>42851</v>
      </c>
      <c r="F38" s="7">
        <f>1+Table1[[#This Row],[חזרה מטוייב]]-Table1[[#This Row],[יציאה מטוייב]]</f>
        <v>4</v>
      </c>
      <c r="G38" s="31">
        <f>NETWORKDAYS.INTL(Table1[[#This Row],[יציאה מטוייב]],Table1[[#This Row],[חזרה מטוייב]],7)</f>
        <v>4</v>
      </c>
      <c r="H38" s="7">
        <f>NETWORKDAYS.INTL(Table1[[#This Row],[יציאה מטוייב]],Table1[[#This Row],[חזרה מטוייב]],7,Table3[מועדי חופשות])</f>
        <v>0</v>
      </c>
      <c r="I38" s="30">
        <f>Table1[[#This Row],[סה"כ ימים]]-Table1[[#This Row],[סה"כ ימים לא כולל סופ"ש, פגרה וחגים]]</f>
        <v>4</v>
      </c>
      <c r="J38" s="21" t="s">
        <v>467</v>
      </c>
    </row>
    <row r="39" spans="1:10" ht="12.75" x14ac:dyDescent="0.2">
      <c r="A39" s="4" t="s">
        <v>17</v>
      </c>
      <c r="B39" s="4" t="s">
        <v>10</v>
      </c>
      <c r="C39" s="4" t="s">
        <v>64</v>
      </c>
      <c r="D39" s="6">
        <v>42848</v>
      </c>
      <c r="E39" s="6">
        <v>42851</v>
      </c>
      <c r="F39" s="7">
        <f>1+Table1[[#This Row],[חזרה מטוייב]]-Table1[[#This Row],[יציאה מטוייב]]</f>
        <v>4</v>
      </c>
      <c r="G39" s="31">
        <f>NETWORKDAYS.INTL(Table1[[#This Row],[יציאה מטוייב]],Table1[[#This Row],[חזרה מטוייב]],7)</f>
        <v>4</v>
      </c>
      <c r="H39" s="7">
        <f>NETWORKDAYS.INTL(Table1[[#This Row],[יציאה מטוייב]],Table1[[#This Row],[חזרה מטוייב]],7,Table3[מועדי חופשות])</f>
        <v>0</v>
      </c>
      <c r="I39" s="30">
        <f>Table1[[#This Row],[סה"כ ימים]]-Table1[[#This Row],[סה"כ ימים לא כולל סופ"ש, פגרה וחגים]]</f>
        <v>4</v>
      </c>
      <c r="J39" s="21" t="s">
        <v>467</v>
      </c>
    </row>
    <row r="40" spans="1:10" ht="12.75" x14ac:dyDescent="0.2">
      <c r="A40" s="4" t="s">
        <v>47</v>
      </c>
      <c r="B40" s="4" t="s">
        <v>84</v>
      </c>
      <c r="C40" s="4" t="s">
        <v>85</v>
      </c>
      <c r="D40" s="6">
        <v>42847</v>
      </c>
      <c r="E40" s="6">
        <v>42855</v>
      </c>
      <c r="F40" s="7">
        <f>1+Table1[[#This Row],[חזרה מטוייב]]-Table1[[#This Row],[יציאה מטוייב]]</f>
        <v>9</v>
      </c>
      <c r="G40" s="31">
        <f>NETWORKDAYS.INTL(Table1[[#This Row],[יציאה מטוייב]],Table1[[#This Row],[חזרה מטוייב]],7)</f>
        <v>6</v>
      </c>
      <c r="H40" s="7">
        <f>NETWORKDAYS.INTL(Table1[[#This Row],[יציאה מטוייב]],Table1[[#This Row],[חזרה מטוייב]],7,Table3[מועדי חופשות])</f>
        <v>0</v>
      </c>
      <c r="I40" s="30">
        <f>Table1[[#This Row],[סה"כ ימים]]-Table1[[#This Row],[סה"כ ימים לא כולל סופ"ש, פגרה וחגים]]</f>
        <v>9</v>
      </c>
      <c r="J40" s="21" t="s">
        <v>467</v>
      </c>
    </row>
    <row r="41" spans="1:10" ht="12.75" x14ac:dyDescent="0.2">
      <c r="A41" s="4" t="s">
        <v>86</v>
      </c>
      <c r="B41" s="4" t="s">
        <v>10</v>
      </c>
      <c r="C41" s="4" t="s">
        <v>87</v>
      </c>
      <c r="D41" s="6">
        <v>42845</v>
      </c>
      <c r="E41" s="6">
        <v>42853</v>
      </c>
      <c r="F41" s="7">
        <f>1+Table1[[#This Row],[חזרה מטוייב]]-Table1[[#This Row],[יציאה מטוייב]]</f>
        <v>9</v>
      </c>
      <c r="G41" s="31">
        <f>NETWORKDAYS.INTL(Table1[[#This Row],[יציאה מטוייב]],Table1[[#This Row],[חזרה מטוייב]],7)</f>
        <v>6</v>
      </c>
      <c r="H41" s="7">
        <f>NETWORKDAYS.INTL(Table1[[#This Row],[יציאה מטוייב]],Table1[[#This Row],[חזרה מטוייב]],7,Table3[מועדי חופשות])</f>
        <v>0</v>
      </c>
      <c r="I41" s="30">
        <f>Table1[[#This Row],[סה"כ ימים]]-Table1[[#This Row],[סה"כ ימים לא כולל סופ"ש, פגרה וחגים]]</f>
        <v>9</v>
      </c>
      <c r="J41" s="21" t="s">
        <v>467</v>
      </c>
    </row>
    <row r="42" spans="1:10" ht="12.75" x14ac:dyDescent="0.2">
      <c r="A42" s="4" t="s">
        <v>37</v>
      </c>
      <c r="B42" s="4" t="s">
        <v>10</v>
      </c>
      <c r="C42" s="4" t="s">
        <v>87</v>
      </c>
      <c r="D42" s="6">
        <v>42845</v>
      </c>
      <c r="E42" s="6">
        <v>42853</v>
      </c>
      <c r="F42" s="7">
        <f>1+Table1[[#This Row],[חזרה מטוייב]]-Table1[[#This Row],[יציאה מטוייב]]</f>
        <v>9</v>
      </c>
      <c r="G42" s="31">
        <f>NETWORKDAYS.INTL(Table1[[#This Row],[יציאה מטוייב]],Table1[[#This Row],[חזרה מטוייב]],7)</f>
        <v>6</v>
      </c>
      <c r="H42" s="7">
        <f>NETWORKDAYS.INTL(Table1[[#This Row],[יציאה מטוייב]],Table1[[#This Row],[חזרה מטוייב]],7,Table3[מועדי חופשות])</f>
        <v>0</v>
      </c>
      <c r="I42" s="30">
        <f>Table1[[#This Row],[סה"כ ימים]]-Table1[[#This Row],[סה"כ ימים לא כולל סופ"ש, פגרה וחגים]]</f>
        <v>9</v>
      </c>
      <c r="J42" s="21" t="s">
        <v>467</v>
      </c>
    </row>
    <row r="43" spans="1:10" ht="12.75" x14ac:dyDescent="0.2">
      <c r="A43" s="4" t="s">
        <v>88</v>
      </c>
      <c r="B43" s="4" t="s">
        <v>10</v>
      </c>
      <c r="C43" s="4" t="s">
        <v>87</v>
      </c>
      <c r="D43" s="6">
        <v>42845</v>
      </c>
      <c r="E43" s="6">
        <v>42853</v>
      </c>
      <c r="F43" s="7">
        <f>1+Table1[[#This Row],[חזרה מטוייב]]-Table1[[#This Row],[יציאה מטוייב]]</f>
        <v>9</v>
      </c>
      <c r="G43" s="31">
        <f>NETWORKDAYS.INTL(Table1[[#This Row],[יציאה מטוייב]],Table1[[#This Row],[חזרה מטוייב]],7)</f>
        <v>6</v>
      </c>
      <c r="H43" s="7">
        <f>NETWORKDAYS.INTL(Table1[[#This Row],[יציאה מטוייב]],Table1[[#This Row],[חזרה מטוייב]],7,Table3[מועדי חופשות])</f>
        <v>0</v>
      </c>
      <c r="I43" s="30">
        <f>Table1[[#This Row],[סה"כ ימים]]-Table1[[#This Row],[סה"כ ימים לא כולל סופ"ש, פגרה וחגים]]</f>
        <v>9</v>
      </c>
      <c r="J43" s="21" t="s">
        <v>467</v>
      </c>
    </row>
    <row r="44" spans="1:10" ht="12.75" x14ac:dyDescent="0.2">
      <c r="A44" s="4" t="s">
        <v>89</v>
      </c>
      <c r="B44" s="4" t="s">
        <v>90</v>
      </c>
      <c r="C44" s="4" t="s">
        <v>91</v>
      </c>
      <c r="D44" s="6">
        <v>42845</v>
      </c>
      <c r="E44" s="6">
        <v>42848</v>
      </c>
      <c r="F44" s="7">
        <f>1+Table1[[#This Row],[חזרה מטוייב]]-Table1[[#This Row],[יציאה מטוייב]]</f>
        <v>4</v>
      </c>
      <c r="G44" s="31">
        <f>NETWORKDAYS.INTL(Table1[[#This Row],[יציאה מטוייב]],Table1[[#This Row],[חזרה מטוייב]],7)</f>
        <v>2</v>
      </c>
      <c r="H44" s="7">
        <f>NETWORKDAYS.INTL(Table1[[#This Row],[יציאה מטוייב]],Table1[[#This Row],[חזרה מטוייב]],7,Table3[מועדי חופשות])</f>
        <v>0</v>
      </c>
      <c r="I44" s="30">
        <f>Table1[[#This Row],[סה"כ ימים]]-Table1[[#This Row],[סה"כ ימים לא כולל סופ"ש, פגרה וחגים]]</f>
        <v>4</v>
      </c>
      <c r="J44" s="21" t="s">
        <v>467</v>
      </c>
    </row>
    <row r="45" spans="1:10" ht="12.75" x14ac:dyDescent="0.2">
      <c r="A45" s="4" t="s">
        <v>92</v>
      </c>
      <c r="B45" s="4" t="s">
        <v>10</v>
      </c>
      <c r="C45" s="4" t="s">
        <v>87</v>
      </c>
      <c r="D45" s="6">
        <v>42845</v>
      </c>
      <c r="E45" s="6">
        <v>42853</v>
      </c>
      <c r="F45" s="7">
        <f>1+Table1[[#This Row],[חזרה מטוייב]]-Table1[[#This Row],[יציאה מטוייב]]</f>
        <v>9</v>
      </c>
      <c r="G45" s="31">
        <f>NETWORKDAYS.INTL(Table1[[#This Row],[יציאה מטוייב]],Table1[[#This Row],[חזרה מטוייב]],7)</f>
        <v>6</v>
      </c>
      <c r="H45" s="7">
        <f>NETWORKDAYS.INTL(Table1[[#This Row],[יציאה מטוייב]],Table1[[#This Row],[חזרה מטוייב]],7,Table3[מועדי חופשות])</f>
        <v>0</v>
      </c>
      <c r="I45" s="30">
        <f>Table1[[#This Row],[סה"כ ימים]]-Table1[[#This Row],[סה"כ ימים לא כולל סופ"ש, פגרה וחגים]]</f>
        <v>9</v>
      </c>
      <c r="J45" s="21" t="s">
        <v>467</v>
      </c>
    </row>
    <row r="46" spans="1:10" ht="12.75" x14ac:dyDescent="0.2">
      <c r="A46" s="4" t="s">
        <v>93</v>
      </c>
      <c r="B46" s="4" t="s">
        <v>10</v>
      </c>
      <c r="C46" s="4" t="s">
        <v>94</v>
      </c>
      <c r="D46" s="6">
        <v>42845</v>
      </c>
      <c r="E46" s="6">
        <v>42854</v>
      </c>
      <c r="F46" s="7">
        <f>1+Table1[[#This Row],[חזרה מטוייב]]-Table1[[#This Row],[יציאה מטוייב]]</f>
        <v>10</v>
      </c>
      <c r="G46" s="31">
        <f>NETWORKDAYS.INTL(Table1[[#This Row],[יציאה מטוייב]],Table1[[#This Row],[חזרה מטוייב]],7)</f>
        <v>6</v>
      </c>
      <c r="H46" s="7">
        <f>NETWORKDAYS.INTL(Table1[[#This Row],[יציאה מטוייב]],Table1[[#This Row],[חזרה מטוייב]],7,Table3[מועדי חופשות])</f>
        <v>0</v>
      </c>
      <c r="I46" s="30">
        <f>Table1[[#This Row],[סה"כ ימים]]-Table1[[#This Row],[סה"כ ימים לא כולל סופ"ש, פגרה וחגים]]</f>
        <v>10</v>
      </c>
      <c r="J46" s="21" t="s">
        <v>467</v>
      </c>
    </row>
    <row r="47" spans="1:10" ht="12.75" x14ac:dyDescent="0.2">
      <c r="A47" s="4" t="s">
        <v>95</v>
      </c>
      <c r="B47" s="4" t="s">
        <v>90</v>
      </c>
      <c r="C47" s="4" t="s">
        <v>96</v>
      </c>
      <c r="D47" s="6">
        <v>42845</v>
      </c>
      <c r="E47" s="6">
        <v>42849</v>
      </c>
      <c r="F47" s="7">
        <f>1+Table1[[#This Row],[חזרה מטוייב]]-Table1[[#This Row],[יציאה מטוייב]]</f>
        <v>5</v>
      </c>
      <c r="G47" s="31">
        <f>NETWORKDAYS.INTL(Table1[[#This Row],[יציאה מטוייב]],Table1[[#This Row],[חזרה מטוייב]],7)</f>
        <v>3</v>
      </c>
      <c r="H47" s="7">
        <f>NETWORKDAYS.INTL(Table1[[#This Row],[יציאה מטוייב]],Table1[[#This Row],[חזרה מטוייב]],7,Table3[מועדי חופשות])</f>
        <v>0</v>
      </c>
      <c r="I47" s="30">
        <f>Table1[[#This Row],[סה"כ ימים]]-Table1[[#This Row],[סה"כ ימים לא כולל סופ"ש, פגרה וחגים]]</f>
        <v>5</v>
      </c>
      <c r="J47" s="21" t="s">
        <v>467</v>
      </c>
    </row>
    <row r="48" spans="1:10" ht="12.75" x14ac:dyDescent="0.2">
      <c r="A48" s="4" t="s">
        <v>31</v>
      </c>
      <c r="B48" s="4" t="s">
        <v>97</v>
      </c>
      <c r="C48" s="4" t="s">
        <v>98</v>
      </c>
      <c r="D48" s="6">
        <v>42844</v>
      </c>
      <c r="E48" s="6">
        <v>42846</v>
      </c>
      <c r="F48" s="7">
        <f>1+Table1[[#This Row],[חזרה מטוייב]]-Table1[[#This Row],[יציאה מטוייב]]</f>
        <v>3</v>
      </c>
      <c r="G48" s="31">
        <f>NETWORKDAYS.INTL(Table1[[#This Row],[יציאה מטוייב]],Table1[[#This Row],[חזרה מטוייב]],7)</f>
        <v>2</v>
      </c>
      <c r="H48" s="7">
        <f>NETWORKDAYS.INTL(Table1[[#This Row],[יציאה מטוייב]],Table1[[#This Row],[חזרה מטוייב]],7,Table3[מועדי חופשות])</f>
        <v>0</v>
      </c>
      <c r="I48" s="30">
        <f>Table1[[#This Row],[סה"כ ימים]]-Table1[[#This Row],[סה"כ ימים לא כולל סופ"ש, פגרה וחגים]]</f>
        <v>3</v>
      </c>
      <c r="J48" s="21" t="s">
        <v>467</v>
      </c>
    </row>
    <row r="49" spans="1:10" ht="12.75" x14ac:dyDescent="0.2">
      <c r="A49" s="4" t="s">
        <v>77</v>
      </c>
      <c r="B49" s="4" t="s">
        <v>10</v>
      </c>
      <c r="C49" s="4" t="s">
        <v>99</v>
      </c>
      <c r="D49" s="6">
        <v>42843</v>
      </c>
      <c r="E49" s="6">
        <v>42850</v>
      </c>
      <c r="F49" s="7">
        <f>1+Table1[[#This Row],[חזרה מטוייב]]-Table1[[#This Row],[יציאה מטוייב]]</f>
        <v>8</v>
      </c>
      <c r="G49" s="31">
        <f>NETWORKDAYS.INTL(Table1[[#This Row],[יציאה מטוייב]],Table1[[#This Row],[חזרה מטוייב]],7)</f>
        <v>6</v>
      </c>
      <c r="H49" s="7">
        <f>NETWORKDAYS.INTL(Table1[[#This Row],[יציאה מטוייב]],Table1[[#This Row],[חזרה מטוייב]],7,Table3[מועדי חופשות])</f>
        <v>0</v>
      </c>
      <c r="I49" s="30">
        <f>Table1[[#This Row],[סה"כ ימים]]-Table1[[#This Row],[סה"כ ימים לא כולל סופ"ש, פגרה וחגים]]</f>
        <v>8</v>
      </c>
      <c r="J49" s="21" t="s">
        <v>467</v>
      </c>
    </row>
    <row r="50" spans="1:10" ht="12.75" x14ac:dyDescent="0.2">
      <c r="A50" s="4" t="s">
        <v>100</v>
      </c>
      <c r="B50" s="4" t="s">
        <v>10</v>
      </c>
      <c r="C50" s="4" t="s">
        <v>101</v>
      </c>
      <c r="D50" s="6">
        <v>42840</v>
      </c>
      <c r="E50" s="6">
        <v>42853</v>
      </c>
      <c r="F50" s="7">
        <f>1+Table1[[#This Row],[חזרה מטוייב]]-Table1[[#This Row],[יציאה מטוייב]]</f>
        <v>14</v>
      </c>
      <c r="G50" s="31">
        <f>NETWORKDAYS.INTL(Table1[[#This Row],[יציאה מטוייב]],Table1[[#This Row],[חזרה מטוייב]],7)</f>
        <v>10</v>
      </c>
      <c r="H50" s="7">
        <f>NETWORKDAYS.INTL(Table1[[#This Row],[יציאה מטוייב]],Table1[[#This Row],[חזרה מטוייב]],7,Table3[מועדי חופשות])</f>
        <v>0</v>
      </c>
      <c r="I50" s="30">
        <f>Table1[[#This Row],[סה"כ ימים]]-Table1[[#This Row],[סה"כ ימים לא כולל סופ"ש, פגרה וחגים]]</f>
        <v>14</v>
      </c>
      <c r="J50" s="21" t="s">
        <v>467</v>
      </c>
    </row>
    <row r="51" spans="1:10" ht="12.75" x14ac:dyDescent="0.2">
      <c r="A51" s="4" t="s">
        <v>25</v>
      </c>
      <c r="B51" s="4" t="s">
        <v>70</v>
      </c>
      <c r="C51" s="4" t="s">
        <v>102</v>
      </c>
      <c r="D51" s="6">
        <v>42837</v>
      </c>
      <c r="E51" s="6">
        <v>42841</v>
      </c>
      <c r="F51" s="7">
        <f>1+Table1[[#This Row],[חזרה מטוייב]]-Table1[[#This Row],[יציאה מטוייב]]</f>
        <v>5</v>
      </c>
      <c r="G51" s="31">
        <f>NETWORKDAYS.INTL(Table1[[#This Row],[יציאה מטוייב]],Table1[[#This Row],[חזרה מטוייב]],7)</f>
        <v>3</v>
      </c>
      <c r="H51" s="7">
        <f>NETWORKDAYS.INTL(Table1[[#This Row],[יציאה מטוייב]],Table1[[#This Row],[חזרה מטוייב]],7,Table3[מועדי חופשות])</f>
        <v>0</v>
      </c>
      <c r="I51" s="30">
        <f>Table1[[#This Row],[סה"כ ימים]]-Table1[[#This Row],[סה"כ ימים לא כולל סופ"ש, פגרה וחגים]]</f>
        <v>5</v>
      </c>
      <c r="J51" s="21" t="s">
        <v>467</v>
      </c>
    </row>
    <row r="52" spans="1:10" ht="12.75" x14ac:dyDescent="0.2">
      <c r="A52" s="4" t="s">
        <v>25</v>
      </c>
      <c r="B52" s="4" t="s">
        <v>103</v>
      </c>
      <c r="C52" s="4" t="s">
        <v>104</v>
      </c>
      <c r="D52" s="6">
        <v>42825</v>
      </c>
      <c r="E52" s="6">
        <v>42828</v>
      </c>
      <c r="F52" s="7">
        <f>1+Table1[[#This Row],[חזרה מטוייב]]-Table1[[#This Row],[יציאה מטוייב]]</f>
        <v>4</v>
      </c>
      <c r="G52" s="31">
        <f>NETWORKDAYS.INTL(Table1[[#This Row],[יציאה מטוייב]],Table1[[#This Row],[חזרה מטוייב]],7)</f>
        <v>2</v>
      </c>
      <c r="H52" s="7">
        <f>NETWORKDAYS.INTL(Table1[[#This Row],[יציאה מטוייב]],Table1[[#This Row],[חזרה מטוייב]],7,Table3[מועדי חופשות])</f>
        <v>0</v>
      </c>
      <c r="I52" s="30">
        <f>Table1[[#This Row],[סה"כ ימים]]-Table1[[#This Row],[סה"כ ימים לא כולל סופ"ש, פגרה וחגים]]</f>
        <v>4</v>
      </c>
      <c r="J52" s="21" t="s">
        <v>467</v>
      </c>
    </row>
    <row r="53" spans="1:10" ht="12.75" x14ac:dyDescent="0.2">
      <c r="A53" s="4" t="s">
        <v>105</v>
      </c>
      <c r="B53" s="4" t="s">
        <v>4</v>
      </c>
      <c r="C53" s="4" t="s">
        <v>106</v>
      </c>
      <c r="D53" s="6">
        <v>42823</v>
      </c>
      <c r="E53" s="6">
        <v>42827</v>
      </c>
      <c r="F53" s="7">
        <f>1+Table1[[#This Row],[חזרה מטוייב]]-Table1[[#This Row],[יציאה מטוייב]]</f>
        <v>5</v>
      </c>
      <c r="G53" s="31">
        <f>NETWORKDAYS.INTL(Table1[[#This Row],[יציאה מטוייב]],Table1[[#This Row],[חזרה מטוייב]],7)</f>
        <v>3</v>
      </c>
      <c r="H53" s="7">
        <f>NETWORKDAYS.INTL(Table1[[#This Row],[יציאה מטוייב]],Table1[[#This Row],[חזרה מטוייב]],7,Table3[מועדי חופשות])</f>
        <v>0</v>
      </c>
      <c r="I53" s="30">
        <f>Table1[[#This Row],[סה"כ ימים]]-Table1[[#This Row],[סה"כ ימים לא כולל סופ"ש, פגרה וחגים]]</f>
        <v>5</v>
      </c>
      <c r="J53" s="21" t="s">
        <v>467</v>
      </c>
    </row>
    <row r="54" spans="1:10" ht="12.75" x14ac:dyDescent="0.2">
      <c r="A54" s="4" t="s">
        <v>92</v>
      </c>
      <c r="B54" s="4" t="s">
        <v>10</v>
      </c>
      <c r="C54" s="4" t="s">
        <v>69</v>
      </c>
      <c r="D54" s="6">
        <v>42820</v>
      </c>
      <c r="E54" s="6">
        <v>42822</v>
      </c>
      <c r="F54" s="7">
        <f>1+Table1[[#This Row],[חזרה מטוייב]]-Table1[[#This Row],[יציאה מטוייב]]</f>
        <v>3</v>
      </c>
      <c r="G54" s="31">
        <f>NETWORKDAYS.INTL(Table1[[#This Row],[יציאה מטוייב]],Table1[[#This Row],[חזרה מטוייב]],7)</f>
        <v>3</v>
      </c>
      <c r="H54" s="7">
        <f>NETWORKDAYS.INTL(Table1[[#This Row],[יציאה מטוייב]],Table1[[#This Row],[חזרה מטוייב]],7,Table3[מועדי חופשות])</f>
        <v>1</v>
      </c>
      <c r="I54" s="30">
        <f>Table1[[#This Row],[סה"כ ימים]]-Table1[[#This Row],[סה"כ ימים לא כולל סופ"ש, פגרה וחגים]]</f>
        <v>2</v>
      </c>
      <c r="J54" s="21" t="s">
        <v>467</v>
      </c>
    </row>
    <row r="55" spans="1:10" ht="12.75" x14ac:dyDescent="0.2">
      <c r="A55" s="4" t="s">
        <v>107</v>
      </c>
      <c r="B55" s="4" t="s">
        <v>108</v>
      </c>
      <c r="C55" s="4" t="s">
        <v>109</v>
      </c>
      <c r="D55" s="6">
        <v>42820</v>
      </c>
      <c r="E55" s="6">
        <v>42825</v>
      </c>
      <c r="F55" s="7">
        <f>1+Table1[[#This Row],[חזרה מטוייב]]-Table1[[#This Row],[יציאה מטוייב]]</f>
        <v>6</v>
      </c>
      <c r="G55" s="31">
        <f>NETWORKDAYS.INTL(Table1[[#This Row],[יציאה מטוייב]],Table1[[#This Row],[חזרה מטוייב]],7)</f>
        <v>5</v>
      </c>
      <c r="H55" s="7">
        <f>NETWORKDAYS.INTL(Table1[[#This Row],[יציאה מטוייב]],Table1[[#This Row],[חזרה מטוייב]],7,Table3[מועדי חופשות])</f>
        <v>1</v>
      </c>
      <c r="I55" s="30">
        <f>Table1[[#This Row],[סה"כ ימים]]-Table1[[#This Row],[סה"כ ימים לא כולל סופ"ש, פגרה וחגים]]</f>
        <v>5</v>
      </c>
      <c r="J55" s="21" t="s">
        <v>467</v>
      </c>
    </row>
    <row r="56" spans="1:10" ht="12.75" x14ac:dyDescent="0.2">
      <c r="A56" s="4" t="s">
        <v>110</v>
      </c>
      <c r="B56" s="4" t="s">
        <v>10</v>
      </c>
      <c r="C56" s="4" t="s">
        <v>69</v>
      </c>
      <c r="D56" s="6">
        <v>42820</v>
      </c>
      <c r="E56" s="6">
        <v>42822</v>
      </c>
      <c r="F56" s="7">
        <f>1+Table1[[#This Row],[חזרה מטוייב]]-Table1[[#This Row],[יציאה מטוייב]]</f>
        <v>3</v>
      </c>
      <c r="G56" s="31">
        <f>NETWORKDAYS.INTL(Table1[[#This Row],[יציאה מטוייב]],Table1[[#This Row],[חזרה מטוייב]],7)</f>
        <v>3</v>
      </c>
      <c r="H56" s="7">
        <f>NETWORKDAYS.INTL(Table1[[#This Row],[יציאה מטוייב]],Table1[[#This Row],[חזרה מטוייב]],7,Table3[מועדי חופשות])</f>
        <v>1</v>
      </c>
      <c r="I56" s="30">
        <f>Table1[[#This Row],[סה"כ ימים]]-Table1[[#This Row],[סה"כ ימים לא כולל סופ"ש, פגרה וחגים]]</f>
        <v>2</v>
      </c>
      <c r="J56" s="21" t="s">
        <v>467</v>
      </c>
    </row>
    <row r="57" spans="1:10" ht="12.75" x14ac:dyDescent="0.2">
      <c r="A57" s="4" t="s">
        <v>111</v>
      </c>
      <c r="B57" s="4" t="s">
        <v>10</v>
      </c>
      <c r="C57" s="4" t="s">
        <v>69</v>
      </c>
      <c r="D57" s="6">
        <v>42819</v>
      </c>
      <c r="E57" s="6">
        <v>42822</v>
      </c>
      <c r="F57" s="7">
        <f>1+Table1[[#This Row],[חזרה מטוייב]]-Table1[[#This Row],[יציאה מטוייב]]</f>
        <v>4</v>
      </c>
      <c r="G57" s="31">
        <f>NETWORKDAYS.INTL(Table1[[#This Row],[יציאה מטוייב]],Table1[[#This Row],[חזרה מטוייב]],7)</f>
        <v>3</v>
      </c>
      <c r="H57" s="7">
        <f>NETWORKDAYS.INTL(Table1[[#This Row],[יציאה מטוייב]],Table1[[#This Row],[חזרה מטוייב]],7,Table3[מועדי חופשות])</f>
        <v>1</v>
      </c>
      <c r="I57" s="30">
        <f>Table1[[#This Row],[סה"כ ימים]]-Table1[[#This Row],[סה"כ ימים לא כולל סופ"ש, פגרה וחגים]]</f>
        <v>3</v>
      </c>
      <c r="J57" s="21" t="s">
        <v>467</v>
      </c>
    </row>
    <row r="58" spans="1:10" ht="12.75" x14ac:dyDescent="0.2">
      <c r="A58" s="4" t="s">
        <v>112</v>
      </c>
      <c r="B58" s="4" t="s">
        <v>108</v>
      </c>
      <c r="C58" s="4" t="s">
        <v>109</v>
      </c>
      <c r="D58" s="6">
        <v>42819</v>
      </c>
      <c r="E58" s="6">
        <v>42824</v>
      </c>
      <c r="F58" s="7">
        <f>1+Table1[[#This Row],[חזרה מטוייב]]-Table1[[#This Row],[יציאה מטוייב]]</f>
        <v>6</v>
      </c>
      <c r="G58" s="31">
        <f>NETWORKDAYS.INTL(Table1[[#This Row],[יציאה מטוייב]],Table1[[#This Row],[חזרה מטוייב]],7)</f>
        <v>5</v>
      </c>
      <c r="H58" s="7">
        <f>NETWORKDAYS.INTL(Table1[[#This Row],[יציאה מטוייב]],Table1[[#This Row],[חזרה מטוייב]],7,Table3[מועדי חופשות])</f>
        <v>1</v>
      </c>
      <c r="I58" s="30">
        <f>Table1[[#This Row],[סה"כ ימים]]-Table1[[#This Row],[סה"כ ימים לא כולל סופ"ש, פגרה וחגים]]</f>
        <v>5</v>
      </c>
      <c r="J58" s="21" t="s">
        <v>467</v>
      </c>
    </row>
    <row r="59" spans="1:10" ht="12.75" x14ac:dyDescent="0.2">
      <c r="A59" s="4" t="s">
        <v>113</v>
      </c>
      <c r="B59" s="4" t="s">
        <v>108</v>
      </c>
      <c r="C59" s="4" t="s">
        <v>109</v>
      </c>
      <c r="D59" s="6">
        <v>42819</v>
      </c>
      <c r="E59" s="6">
        <v>42824</v>
      </c>
      <c r="F59" s="7">
        <f>1+Table1[[#This Row],[חזרה מטוייב]]-Table1[[#This Row],[יציאה מטוייב]]</f>
        <v>6</v>
      </c>
      <c r="G59" s="31">
        <f>NETWORKDAYS.INTL(Table1[[#This Row],[יציאה מטוייב]],Table1[[#This Row],[חזרה מטוייב]],7)</f>
        <v>5</v>
      </c>
      <c r="H59" s="7">
        <f>NETWORKDAYS.INTL(Table1[[#This Row],[יציאה מטוייב]],Table1[[#This Row],[חזרה מטוייב]],7,Table3[מועדי חופשות])</f>
        <v>1</v>
      </c>
      <c r="I59" s="30">
        <f>Table1[[#This Row],[סה"כ ימים]]-Table1[[#This Row],[סה"כ ימים לא כולל סופ"ש, פגרה וחגים]]</f>
        <v>5</v>
      </c>
      <c r="J59" s="21" t="s">
        <v>467</v>
      </c>
    </row>
    <row r="60" spans="1:10" ht="12.75" x14ac:dyDescent="0.2">
      <c r="A60" s="4" t="s">
        <v>114</v>
      </c>
      <c r="B60" s="4" t="s">
        <v>10</v>
      </c>
      <c r="C60" s="4" t="s">
        <v>115</v>
      </c>
      <c r="D60" s="6">
        <v>42818</v>
      </c>
      <c r="E60" s="6">
        <v>42824</v>
      </c>
      <c r="F60" s="7">
        <f>1+Table1[[#This Row],[חזרה מטוייב]]-Table1[[#This Row],[יציאה מטוייב]]</f>
        <v>7</v>
      </c>
      <c r="G60" s="31">
        <f>NETWORKDAYS.INTL(Table1[[#This Row],[יציאה מטוייב]],Table1[[#This Row],[חזרה מטוייב]],7)</f>
        <v>5</v>
      </c>
      <c r="H60" s="7">
        <f>NETWORKDAYS.INTL(Table1[[#This Row],[יציאה מטוייב]],Table1[[#This Row],[חזרה מטוייב]],7,Table3[מועדי חופשות])</f>
        <v>1</v>
      </c>
      <c r="I60" s="30">
        <f>Table1[[#This Row],[סה"כ ימים]]-Table1[[#This Row],[סה"כ ימים לא כולל סופ"ש, פגרה וחגים]]</f>
        <v>6</v>
      </c>
      <c r="J60" s="21" t="s">
        <v>467</v>
      </c>
    </row>
    <row r="61" spans="1:10" ht="12.75" x14ac:dyDescent="0.2">
      <c r="A61" s="4" t="s">
        <v>74</v>
      </c>
      <c r="B61" s="4" t="s">
        <v>10</v>
      </c>
      <c r="C61" s="4" t="s">
        <v>115</v>
      </c>
      <c r="D61" s="6">
        <v>42818</v>
      </c>
      <c r="E61" s="6">
        <v>42824</v>
      </c>
      <c r="F61" s="7">
        <f>1+Table1[[#This Row],[חזרה מטוייב]]-Table1[[#This Row],[יציאה מטוייב]]</f>
        <v>7</v>
      </c>
      <c r="G61" s="31">
        <f>NETWORKDAYS.INTL(Table1[[#This Row],[יציאה מטוייב]],Table1[[#This Row],[חזרה מטוייב]],7)</f>
        <v>5</v>
      </c>
      <c r="H61" s="7">
        <f>NETWORKDAYS.INTL(Table1[[#This Row],[יציאה מטוייב]],Table1[[#This Row],[חזרה מטוייב]],7,Table3[מועדי חופשות])</f>
        <v>1</v>
      </c>
      <c r="I61" s="30">
        <f>Table1[[#This Row],[סה"כ ימים]]-Table1[[#This Row],[סה"כ ימים לא כולל סופ"ש, פגרה וחגים]]</f>
        <v>6</v>
      </c>
      <c r="J61" s="21" t="s">
        <v>467</v>
      </c>
    </row>
    <row r="62" spans="1:10" ht="12.75" x14ac:dyDescent="0.2">
      <c r="A62" s="4" t="s">
        <v>116</v>
      </c>
      <c r="B62" s="4" t="s">
        <v>10</v>
      </c>
      <c r="C62" s="4" t="s">
        <v>115</v>
      </c>
      <c r="D62" s="6">
        <v>42818</v>
      </c>
      <c r="E62" s="6">
        <v>42824</v>
      </c>
      <c r="F62" s="7">
        <f>1+Table1[[#This Row],[חזרה מטוייב]]-Table1[[#This Row],[יציאה מטוייב]]</f>
        <v>7</v>
      </c>
      <c r="G62" s="31">
        <f>NETWORKDAYS.INTL(Table1[[#This Row],[יציאה מטוייב]],Table1[[#This Row],[חזרה מטוייב]],7)</f>
        <v>5</v>
      </c>
      <c r="H62" s="7">
        <f>NETWORKDAYS.INTL(Table1[[#This Row],[יציאה מטוייב]],Table1[[#This Row],[חזרה מטוייב]],7,Table3[מועדי חופשות])</f>
        <v>1</v>
      </c>
      <c r="I62" s="30">
        <f>Table1[[#This Row],[סה"כ ימים]]-Table1[[#This Row],[סה"כ ימים לא כולל סופ"ש, פגרה וחגים]]</f>
        <v>6</v>
      </c>
      <c r="J62" s="21" t="s">
        <v>467</v>
      </c>
    </row>
    <row r="63" spans="1:10" ht="12.75" x14ac:dyDescent="0.2">
      <c r="A63" s="4" t="s">
        <v>15</v>
      </c>
      <c r="B63" s="4" t="s">
        <v>10</v>
      </c>
      <c r="C63" s="4" t="s">
        <v>69</v>
      </c>
      <c r="D63" s="6">
        <v>42818</v>
      </c>
      <c r="E63" s="6">
        <v>42822</v>
      </c>
      <c r="F63" s="7">
        <f>1+Table1[[#This Row],[חזרה מטוייב]]-Table1[[#This Row],[יציאה מטוייב]]</f>
        <v>5</v>
      </c>
      <c r="G63" s="31">
        <f>NETWORKDAYS.INTL(Table1[[#This Row],[יציאה מטוייב]],Table1[[#This Row],[חזרה מטוייב]],7)</f>
        <v>3</v>
      </c>
      <c r="H63" s="7">
        <f>NETWORKDAYS.INTL(Table1[[#This Row],[יציאה מטוייב]],Table1[[#This Row],[חזרה מטוייב]],7,Table3[מועדי חופשות])</f>
        <v>1</v>
      </c>
      <c r="I63" s="30">
        <f>Table1[[#This Row],[סה"כ ימים]]-Table1[[#This Row],[סה"כ ימים לא כולל סופ"ש, פגרה וחגים]]</f>
        <v>4</v>
      </c>
      <c r="J63" s="21" t="s">
        <v>467</v>
      </c>
    </row>
    <row r="64" spans="1:10" ht="12.75" x14ac:dyDescent="0.2">
      <c r="A64" s="4" t="s">
        <v>117</v>
      </c>
      <c r="B64" s="4" t="s">
        <v>10</v>
      </c>
      <c r="C64" s="4" t="s">
        <v>115</v>
      </c>
      <c r="D64" s="6">
        <v>42818</v>
      </c>
      <c r="E64" s="6">
        <v>42825</v>
      </c>
      <c r="F64" s="7">
        <f>1+Table1[[#This Row],[חזרה מטוייב]]-Table1[[#This Row],[יציאה מטוייב]]</f>
        <v>8</v>
      </c>
      <c r="G64" s="31">
        <f>NETWORKDAYS.INTL(Table1[[#This Row],[יציאה מטוייב]],Table1[[#This Row],[חזרה מטוייב]],7)</f>
        <v>5</v>
      </c>
      <c r="H64" s="7">
        <f>NETWORKDAYS.INTL(Table1[[#This Row],[יציאה מטוייב]],Table1[[#This Row],[חזרה מטוייב]],7,Table3[מועדי חופשות])</f>
        <v>1</v>
      </c>
      <c r="I64" s="30">
        <f>Table1[[#This Row],[סה"כ ימים]]-Table1[[#This Row],[סה"כ ימים לא כולל סופ"ש, פגרה וחגים]]</f>
        <v>7</v>
      </c>
      <c r="J64" s="21" t="s">
        <v>467</v>
      </c>
    </row>
    <row r="65" spans="1:10" ht="12.75" x14ac:dyDescent="0.2">
      <c r="A65" s="4" t="s">
        <v>55</v>
      </c>
      <c r="B65" s="4" t="s">
        <v>10</v>
      </c>
      <c r="C65" s="4" t="s">
        <v>69</v>
      </c>
      <c r="D65" s="6">
        <v>42818</v>
      </c>
      <c r="E65" s="6">
        <v>42822</v>
      </c>
      <c r="F65" s="7">
        <f>1+Table1[[#This Row],[חזרה מטוייב]]-Table1[[#This Row],[יציאה מטוייב]]</f>
        <v>5</v>
      </c>
      <c r="G65" s="31">
        <f>NETWORKDAYS.INTL(Table1[[#This Row],[יציאה מטוייב]],Table1[[#This Row],[חזרה מטוייב]],7)</f>
        <v>3</v>
      </c>
      <c r="H65" s="7">
        <f>NETWORKDAYS.INTL(Table1[[#This Row],[יציאה מטוייב]],Table1[[#This Row],[חזרה מטוייב]],7,Table3[מועדי חופשות])</f>
        <v>1</v>
      </c>
      <c r="I65" s="30">
        <f>Table1[[#This Row],[סה"כ ימים]]-Table1[[#This Row],[סה"כ ימים לא כולל סופ"ש, פגרה וחגים]]</f>
        <v>4</v>
      </c>
      <c r="J65" s="21" t="s">
        <v>467</v>
      </c>
    </row>
    <row r="66" spans="1:10" ht="12.75" x14ac:dyDescent="0.2">
      <c r="A66" s="4" t="s">
        <v>118</v>
      </c>
      <c r="B66" s="4" t="s">
        <v>13</v>
      </c>
      <c r="C66" s="4" t="s">
        <v>83</v>
      </c>
      <c r="D66" s="6">
        <v>42816</v>
      </c>
      <c r="E66" s="6">
        <v>42820</v>
      </c>
      <c r="F66" s="7">
        <f>1+Table1[[#This Row],[חזרה מטוייב]]-Table1[[#This Row],[יציאה מטוייב]]</f>
        <v>5</v>
      </c>
      <c r="G66" s="31">
        <f>NETWORKDAYS.INTL(Table1[[#This Row],[יציאה מטוייב]],Table1[[#This Row],[חזרה מטוייב]],7)</f>
        <v>3</v>
      </c>
      <c r="H66" s="7">
        <f>NETWORKDAYS.INTL(Table1[[#This Row],[יציאה מטוייב]],Table1[[#This Row],[חזרה מטוייב]],7,Table3[מועדי חופשות])</f>
        <v>3</v>
      </c>
      <c r="I66" s="30">
        <f>Table1[[#This Row],[סה"כ ימים]]-Table1[[#This Row],[סה"כ ימים לא כולל סופ"ש, פגרה וחגים]]</f>
        <v>2</v>
      </c>
      <c r="J66" s="21" t="s">
        <v>467</v>
      </c>
    </row>
    <row r="67" spans="1:10" ht="12.75" x14ac:dyDescent="0.2">
      <c r="A67" s="4" t="s">
        <v>119</v>
      </c>
      <c r="B67" s="4" t="s">
        <v>120</v>
      </c>
      <c r="C67" s="4" t="s">
        <v>121</v>
      </c>
      <c r="D67" s="6">
        <v>42811</v>
      </c>
      <c r="E67" s="6">
        <v>42813</v>
      </c>
      <c r="F67" s="7">
        <f>1+Table1[[#This Row],[חזרה מטוייב]]-Table1[[#This Row],[יציאה מטוייב]]</f>
        <v>3</v>
      </c>
      <c r="G67" s="31">
        <f>NETWORKDAYS.INTL(Table1[[#This Row],[יציאה מטוייב]],Table1[[#This Row],[חזרה מטוייב]],7)</f>
        <v>1</v>
      </c>
      <c r="H67" s="7">
        <f>NETWORKDAYS.INTL(Table1[[#This Row],[יציאה מטוייב]],Table1[[#This Row],[חזרה מטוייב]],7,Table3[מועדי חופשות])</f>
        <v>1</v>
      </c>
      <c r="I67" s="30">
        <f>Table1[[#This Row],[סה"כ ימים]]-Table1[[#This Row],[סה"כ ימים לא כולל סופ"ש, פגרה וחגים]]</f>
        <v>2</v>
      </c>
      <c r="J67" s="21" t="s">
        <v>467</v>
      </c>
    </row>
    <row r="68" spans="1:10" ht="12.75" x14ac:dyDescent="0.2">
      <c r="A68" s="4" t="s">
        <v>17</v>
      </c>
      <c r="B68" s="4" t="s">
        <v>10</v>
      </c>
      <c r="C68" s="4" t="s">
        <v>122</v>
      </c>
      <c r="D68" s="6">
        <v>42810</v>
      </c>
      <c r="E68" s="6">
        <v>42813</v>
      </c>
      <c r="F68" s="7">
        <f>1+Table1[[#This Row],[חזרה מטוייב]]-Table1[[#This Row],[יציאה מטוייב]]</f>
        <v>4</v>
      </c>
      <c r="G68" s="31">
        <f>NETWORKDAYS.INTL(Table1[[#This Row],[יציאה מטוייב]],Table1[[#This Row],[חזרה מטוייב]],7)</f>
        <v>2</v>
      </c>
      <c r="H68" s="7">
        <f>NETWORKDAYS.INTL(Table1[[#This Row],[יציאה מטוייב]],Table1[[#This Row],[חזרה מטוייב]],7,Table3[מועדי חופשות])</f>
        <v>2</v>
      </c>
      <c r="I68" s="30">
        <f>Table1[[#This Row],[סה"כ ימים]]-Table1[[#This Row],[סה"כ ימים לא כולל סופ"ש, פגרה וחגים]]</f>
        <v>2</v>
      </c>
      <c r="J68" s="21" t="s">
        <v>467</v>
      </c>
    </row>
    <row r="69" spans="1:10" ht="12.75" x14ac:dyDescent="0.2">
      <c r="A69" s="4" t="s">
        <v>20</v>
      </c>
      <c r="B69" s="4" t="s">
        <v>10</v>
      </c>
      <c r="C69" s="4" t="s">
        <v>123</v>
      </c>
      <c r="D69" s="6">
        <v>42806</v>
      </c>
      <c r="E69" s="6">
        <v>42809</v>
      </c>
      <c r="F69" s="7">
        <f>1+Table1[[#This Row],[חזרה מטוייב]]-Table1[[#This Row],[יציאה מטוייב]]</f>
        <v>4</v>
      </c>
      <c r="G69" s="31">
        <f>NETWORKDAYS.INTL(Table1[[#This Row],[יציאה מטוייב]],Table1[[#This Row],[חזרה מטוייב]],7)</f>
        <v>4</v>
      </c>
      <c r="H69" s="7">
        <f>NETWORKDAYS.INTL(Table1[[#This Row],[יציאה מטוייב]],Table1[[#This Row],[חזרה מטוייב]],7,Table3[מועדי חופשות])</f>
        <v>4</v>
      </c>
      <c r="I69" s="30">
        <f>Table1[[#This Row],[סה"כ ימים]]-Table1[[#This Row],[סה"כ ימים לא כולל סופ"ש, פגרה וחגים]]</f>
        <v>0</v>
      </c>
      <c r="J69" s="21" t="s">
        <v>467</v>
      </c>
    </row>
    <row r="70" spans="1:10" ht="12.75" x14ac:dyDescent="0.2">
      <c r="A70" s="4" t="s">
        <v>9</v>
      </c>
      <c r="B70" s="4" t="s">
        <v>124</v>
      </c>
      <c r="C70" s="4" t="s">
        <v>125</v>
      </c>
      <c r="D70" s="6">
        <v>42806</v>
      </c>
      <c r="E70" s="6">
        <v>42812</v>
      </c>
      <c r="F70" s="7">
        <f>1+Table1[[#This Row],[חזרה מטוייב]]-Table1[[#This Row],[יציאה מטוייב]]</f>
        <v>7</v>
      </c>
      <c r="G70" s="31">
        <f>NETWORKDAYS.INTL(Table1[[#This Row],[יציאה מטוייב]],Table1[[#This Row],[חזרה מטוייב]],7)</f>
        <v>5</v>
      </c>
      <c r="H70" s="7">
        <f>NETWORKDAYS.INTL(Table1[[#This Row],[יציאה מטוייב]],Table1[[#This Row],[חזרה מטוייב]],7,Table3[מועדי חופשות])</f>
        <v>5</v>
      </c>
      <c r="I70" s="30">
        <f>Table1[[#This Row],[סה"כ ימים]]-Table1[[#This Row],[סה"כ ימים לא כולל סופ"ש, פגרה וחגים]]</f>
        <v>2</v>
      </c>
      <c r="J70" s="21" t="s">
        <v>467</v>
      </c>
    </row>
    <row r="71" spans="1:10" ht="12.75" x14ac:dyDescent="0.2">
      <c r="A71" s="4" t="s">
        <v>47</v>
      </c>
      <c r="B71" s="4" t="s">
        <v>38</v>
      </c>
      <c r="C71" s="4" t="s">
        <v>126</v>
      </c>
      <c r="D71" s="6">
        <v>42806</v>
      </c>
      <c r="E71" s="6">
        <v>42809</v>
      </c>
      <c r="F71" s="7">
        <f>1+Table1[[#This Row],[חזרה מטוייב]]-Table1[[#This Row],[יציאה מטוייב]]</f>
        <v>4</v>
      </c>
      <c r="G71" s="31">
        <f>NETWORKDAYS.INTL(Table1[[#This Row],[יציאה מטוייב]],Table1[[#This Row],[חזרה מטוייב]],7)</f>
        <v>4</v>
      </c>
      <c r="H71" s="7">
        <f>NETWORKDAYS.INTL(Table1[[#This Row],[יציאה מטוייב]],Table1[[#This Row],[חזרה מטוייב]],7,Table3[מועדי חופשות])</f>
        <v>4</v>
      </c>
      <c r="I71" s="30">
        <f>Table1[[#This Row],[סה"כ ימים]]-Table1[[#This Row],[סה"כ ימים לא כולל סופ"ש, פגרה וחגים]]</f>
        <v>0</v>
      </c>
      <c r="J71" s="21" t="s">
        <v>467</v>
      </c>
    </row>
    <row r="72" spans="1:10" ht="12.75" x14ac:dyDescent="0.2">
      <c r="A72" s="4" t="s">
        <v>34</v>
      </c>
      <c r="B72" s="4" t="s">
        <v>38</v>
      </c>
      <c r="C72" s="4" t="s">
        <v>127</v>
      </c>
      <c r="D72" s="6">
        <v>42804</v>
      </c>
      <c r="E72" s="6">
        <v>42806</v>
      </c>
      <c r="F72" s="7">
        <f>1+Table1[[#This Row],[חזרה מטוייב]]-Table1[[#This Row],[יציאה מטוייב]]</f>
        <v>3</v>
      </c>
      <c r="G72" s="31">
        <f>NETWORKDAYS.INTL(Table1[[#This Row],[יציאה מטוייב]],Table1[[#This Row],[חזרה מטוייב]],7)</f>
        <v>1</v>
      </c>
      <c r="H72" s="7">
        <f>NETWORKDAYS.INTL(Table1[[#This Row],[יציאה מטוייב]],Table1[[#This Row],[חזרה מטוייב]],7,Table3[מועדי חופשות])</f>
        <v>1</v>
      </c>
      <c r="I72" s="30">
        <f>Table1[[#This Row],[סה"כ ימים]]-Table1[[#This Row],[סה"כ ימים לא כולל סופ"ש, פגרה וחגים]]</f>
        <v>2</v>
      </c>
      <c r="J72" s="21" t="s">
        <v>467</v>
      </c>
    </row>
    <row r="73" spans="1:10" ht="12.75" x14ac:dyDescent="0.2">
      <c r="A73" s="4" t="s">
        <v>77</v>
      </c>
      <c r="B73" s="4" t="s">
        <v>10</v>
      </c>
      <c r="C73" s="4" t="s">
        <v>128</v>
      </c>
      <c r="D73" s="6">
        <v>42803</v>
      </c>
      <c r="E73" s="6">
        <v>42807</v>
      </c>
      <c r="F73" s="7">
        <f>1+Table1[[#This Row],[חזרה מטוייב]]-Table1[[#This Row],[יציאה מטוייב]]</f>
        <v>5</v>
      </c>
      <c r="G73" s="31">
        <f>NETWORKDAYS.INTL(Table1[[#This Row],[יציאה מטוייב]],Table1[[#This Row],[חזרה מטוייב]],7)</f>
        <v>3</v>
      </c>
      <c r="H73" s="7">
        <f>NETWORKDAYS.INTL(Table1[[#This Row],[יציאה מטוייב]],Table1[[#This Row],[חזרה מטוייב]],7,Table3[מועדי חופשות])</f>
        <v>3</v>
      </c>
      <c r="I73" s="30">
        <f>Table1[[#This Row],[סה"כ ימים]]-Table1[[#This Row],[סה"כ ימים לא כולל סופ"ש, פגרה וחגים]]</f>
        <v>2</v>
      </c>
      <c r="J73" s="21" t="s">
        <v>467</v>
      </c>
    </row>
    <row r="74" spans="1:10" ht="12.75" x14ac:dyDescent="0.2">
      <c r="A74" s="4" t="s">
        <v>129</v>
      </c>
      <c r="B74" s="4" t="s">
        <v>41</v>
      </c>
      <c r="C74" s="4" t="s">
        <v>130</v>
      </c>
      <c r="D74" s="6">
        <v>42803</v>
      </c>
      <c r="E74" s="6">
        <v>42806</v>
      </c>
      <c r="F74" s="7">
        <f>1+Table1[[#This Row],[חזרה מטוייב]]-Table1[[#This Row],[יציאה מטוייב]]</f>
        <v>4</v>
      </c>
      <c r="G74" s="31">
        <f>NETWORKDAYS.INTL(Table1[[#This Row],[יציאה מטוייב]],Table1[[#This Row],[חזרה מטוייב]],7)</f>
        <v>2</v>
      </c>
      <c r="H74" s="7">
        <f>NETWORKDAYS.INTL(Table1[[#This Row],[יציאה מטוייב]],Table1[[#This Row],[חזרה מטוייב]],7,Table3[מועדי חופשות])</f>
        <v>2</v>
      </c>
      <c r="I74" s="30">
        <f>Table1[[#This Row],[סה"כ ימים]]-Table1[[#This Row],[סה"כ ימים לא כולל סופ"ש, פגרה וחגים]]</f>
        <v>2</v>
      </c>
      <c r="J74" s="21" t="s">
        <v>467</v>
      </c>
    </row>
    <row r="75" spans="1:10" ht="12.75" x14ac:dyDescent="0.2">
      <c r="A75" s="4" t="s">
        <v>81</v>
      </c>
      <c r="B75" s="4" t="s">
        <v>131</v>
      </c>
      <c r="C75" s="4" t="s">
        <v>64</v>
      </c>
      <c r="D75" s="6">
        <v>42800</v>
      </c>
      <c r="E75" s="6">
        <v>42801</v>
      </c>
      <c r="F75" s="7">
        <f>1+Table1[[#This Row],[חזרה מטוייב]]-Table1[[#This Row],[יציאה מטוייב]]</f>
        <v>2</v>
      </c>
      <c r="G75" s="31">
        <f>NETWORKDAYS.INTL(Table1[[#This Row],[יציאה מטוייב]],Table1[[#This Row],[חזרה מטוייב]],7)</f>
        <v>2</v>
      </c>
      <c r="H75" s="7">
        <f>NETWORKDAYS.INTL(Table1[[#This Row],[יציאה מטוייב]],Table1[[#This Row],[חזרה מטוייב]],7,Table3[מועדי חופשות])</f>
        <v>2</v>
      </c>
      <c r="I75" s="30">
        <f>Table1[[#This Row],[סה"כ ימים]]-Table1[[#This Row],[סה"כ ימים לא כולל סופ"ש, פגרה וחגים]]</f>
        <v>0</v>
      </c>
      <c r="J75" s="21" t="s">
        <v>467</v>
      </c>
    </row>
    <row r="76" spans="1:10" ht="12.75" x14ac:dyDescent="0.2">
      <c r="A76" s="4" t="s">
        <v>17</v>
      </c>
      <c r="B76" s="4" t="s">
        <v>90</v>
      </c>
      <c r="C76" s="4" t="s">
        <v>132</v>
      </c>
      <c r="D76" s="6">
        <v>42800</v>
      </c>
      <c r="E76" s="6">
        <v>42802</v>
      </c>
      <c r="F76" s="7">
        <f>1+Table1[[#This Row],[חזרה מטוייב]]-Table1[[#This Row],[יציאה מטוייב]]</f>
        <v>3</v>
      </c>
      <c r="G76" s="31">
        <f>NETWORKDAYS.INTL(Table1[[#This Row],[יציאה מטוייב]],Table1[[#This Row],[חזרה מטוייב]],7)</f>
        <v>3</v>
      </c>
      <c r="H76" s="7">
        <f>NETWORKDAYS.INTL(Table1[[#This Row],[יציאה מטוייב]],Table1[[#This Row],[חזרה מטוייב]],7,Table3[מועדי חופשות])</f>
        <v>3</v>
      </c>
      <c r="I76" s="30">
        <f>Table1[[#This Row],[סה"כ ימים]]-Table1[[#This Row],[סה"כ ימים לא כולל סופ"ש, פגרה וחגים]]</f>
        <v>0</v>
      </c>
      <c r="J76" s="21" t="s">
        <v>467</v>
      </c>
    </row>
    <row r="77" spans="1:10" ht="12.75" x14ac:dyDescent="0.2">
      <c r="A77" s="4" t="s">
        <v>116</v>
      </c>
      <c r="B77" s="4" t="s">
        <v>4</v>
      </c>
      <c r="C77" s="4" t="s">
        <v>133</v>
      </c>
      <c r="D77" s="6">
        <v>42797</v>
      </c>
      <c r="E77" s="6">
        <v>42800</v>
      </c>
      <c r="F77" s="7">
        <f>1+Table1[[#This Row],[חזרה מטוייב]]-Table1[[#This Row],[יציאה מטוייב]]</f>
        <v>4</v>
      </c>
      <c r="G77" s="31">
        <f>NETWORKDAYS.INTL(Table1[[#This Row],[יציאה מטוייב]],Table1[[#This Row],[חזרה מטוייב]],7)</f>
        <v>2</v>
      </c>
      <c r="H77" s="7">
        <f>NETWORKDAYS.INTL(Table1[[#This Row],[יציאה מטוייב]],Table1[[#This Row],[חזרה מטוייב]],7,Table3[מועדי חופשות])</f>
        <v>2</v>
      </c>
      <c r="I77" s="30">
        <f>Table1[[#This Row],[סה"כ ימים]]-Table1[[#This Row],[סה"כ ימים לא כולל סופ"ש, פגרה וחגים]]</f>
        <v>2</v>
      </c>
      <c r="J77" s="21" t="s">
        <v>467</v>
      </c>
    </row>
    <row r="78" spans="1:10" ht="12.75" x14ac:dyDescent="0.2">
      <c r="A78" s="4" t="s">
        <v>3</v>
      </c>
      <c r="B78" s="4" t="s">
        <v>134</v>
      </c>
      <c r="C78" s="4" t="s">
        <v>135</v>
      </c>
      <c r="D78" s="6">
        <v>42796</v>
      </c>
      <c r="E78" s="6">
        <v>42799</v>
      </c>
      <c r="F78" s="7">
        <f>1+Table1[[#This Row],[חזרה מטוייב]]-Table1[[#This Row],[יציאה מטוייב]]</f>
        <v>4</v>
      </c>
      <c r="G78" s="31">
        <f>NETWORKDAYS.INTL(Table1[[#This Row],[יציאה מטוייב]],Table1[[#This Row],[חזרה מטוייב]],7)</f>
        <v>2</v>
      </c>
      <c r="H78" s="7">
        <f>NETWORKDAYS.INTL(Table1[[#This Row],[יציאה מטוייב]],Table1[[#This Row],[חזרה מטוייב]],7,Table3[מועדי חופשות])</f>
        <v>2</v>
      </c>
      <c r="I78" s="30">
        <f>Table1[[#This Row],[סה"כ ימים]]-Table1[[#This Row],[סה"כ ימים לא כולל סופ"ש, פגרה וחגים]]</f>
        <v>2</v>
      </c>
      <c r="J78" s="21" t="s">
        <v>467</v>
      </c>
    </row>
    <row r="79" spans="1:10" ht="12.75" x14ac:dyDescent="0.2">
      <c r="A79" s="4" t="s">
        <v>17</v>
      </c>
      <c r="B79" s="4" t="s">
        <v>134</v>
      </c>
      <c r="C79" s="4" t="s">
        <v>135</v>
      </c>
      <c r="D79" s="6">
        <v>42796</v>
      </c>
      <c r="E79" s="6">
        <v>42799</v>
      </c>
      <c r="F79" s="7">
        <f>1+Table1[[#This Row],[חזרה מטוייב]]-Table1[[#This Row],[יציאה מטוייב]]</f>
        <v>4</v>
      </c>
      <c r="G79" s="31">
        <f>NETWORKDAYS.INTL(Table1[[#This Row],[יציאה מטוייב]],Table1[[#This Row],[חזרה מטוייב]],7)</f>
        <v>2</v>
      </c>
      <c r="H79" s="7">
        <f>NETWORKDAYS.INTL(Table1[[#This Row],[יציאה מטוייב]],Table1[[#This Row],[חזרה מטוייב]],7,Table3[מועדי חופשות])</f>
        <v>2</v>
      </c>
      <c r="I79" s="30">
        <f>Table1[[#This Row],[סה"כ ימים]]-Table1[[#This Row],[סה"כ ימים לא כולל סופ"ש, פגרה וחגים]]</f>
        <v>2</v>
      </c>
      <c r="J79" s="21" t="s">
        <v>467</v>
      </c>
    </row>
    <row r="80" spans="1:10" ht="12.75" x14ac:dyDescent="0.2">
      <c r="A80" s="4" t="s">
        <v>136</v>
      </c>
      <c r="B80" s="4" t="s">
        <v>134</v>
      </c>
      <c r="C80" s="4" t="s">
        <v>135</v>
      </c>
      <c r="D80" s="6">
        <v>42796</v>
      </c>
      <c r="E80" s="6">
        <v>42799</v>
      </c>
      <c r="F80" s="7">
        <f>1+Table1[[#This Row],[חזרה מטוייב]]-Table1[[#This Row],[יציאה מטוייב]]</f>
        <v>4</v>
      </c>
      <c r="G80" s="31">
        <f>NETWORKDAYS.INTL(Table1[[#This Row],[יציאה מטוייב]],Table1[[#This Row],[חזרה מטוייב]],7)</f>
        <v>2</v>
      </c>
      <c r="H80" s="7">
        <f>NETWORKDAYS.INTL(Table1[[#This Row],[יציאה מטוייב]],Table1[[#This Row],[חזרה מטוייב]],7,Table3[מועדי חופשות])</f>
        <v>2</v>
      </c>
      <c r="I80" s="30">
        <f>Table1[[#This Row],[סה"כ ימים]]-Table1[[#This Row],[סה"כ ימים לא כולל סופ"ש, פגרה וחגים]]</f>
        <v>2</v>
      </c>
      <c r="J80" s="21" t="s">
        <v>467</v>
      </c>
    </row>
    <row r="81" spans="1:10" ht="12.75" x14ac:dyDescent="0.2">
      <c r="A81" s="4" t="s">
        <v>89</v>
      </c>
      <c r="B81" s="4" t="s">
        <v>44</v>
      </c>
      <c r="C81" s="4" t="s">
        <v>87</v>
      </c>
      <c r="D81" s="6">
        <v>42796</v>
      </c>
      <c r="E81" s="6">
        <v>42799</v>
      </c>
      <c r="F81" s="7">
        <f>1+Table1[[#This Row],[חזרה מטוייב]]-Table1[[#This Row],[יציאה מטוייב]]</f>
        <v>4</v>
      </c>
      <c r="G81" s="31">
        <f>NETWORKDAYS.INTL(Table1[[#This Row],[יציאה מטוייב]],Table1[[#This Row],[חזרה מטוייב]],7)</f>
        <v>2</v>
      </c>
      <c r="H81" s="7">
        <f>NETWORKDAYS.INTL(Table1[[#This Row],[יציאה מטוייב]],Table1[[#This Row],[חזרה מטוייב]],7,Table3[מועדי חופשות])</f>
        <v>2</v>
      </c>
      <c r="I81" s="30">
        <f>Table1[[#This Row],[סה"כ ימים]]-Table1[[#This Row],[סה"כ ימים לא כולל סופ"ש, פגרה וחגים]]</f>
        <v>2</v>
      </c>
      <c r="J81" s="21" t="s">
        <v>467</v>
      </c>
    </row>
    <row r="82" spans="1:10" ht="12.75" x14ac:dyDescent="0.2">
      <c r="A82" s="4" t="s">
        <v>137</v>
      </c>
      <c r="B82" s="4" t="s">
        <v>38</v>
      </c>
      <c r="C82" s="4" t="s">
        <v>138</v>
      </c>
      <c r="D82" s="6">
        <v>42796</v>
      </c>
      <c r="E82" s="6">
        <v>42799</v>
      </c>
      <c r="F82" s="7">
        <f>1+Table1[[#This Row],[חזרה מטוייב]]-Table1[[#This Row],[יציאה מטוייב]]</f>
        <v>4</v>
      </c>
      <c r="G82" s="31">
        <f>NETWORKDAYS.INTL(Table1[[#This Row],[יציאה מטוייב]],Table1[[#This Row],[חזרה מטוייב]],7)</f>
        <v>2</v>
      </c>
      <c r="H82" s="7">
        <f>NETWORKDAYS.INTL(Table1[[#This Row],[יציאה מטוייב]],Table1[[#This Row],[חזרה מטוייב]],7,Table3[מועדי חופשות])</f>
        <v>2</v>
      </c>
      <c r="I82" s="30">
        <f>Table1[[#This Row],[סה"כ ימים]]-Table1[[#This Row],[סה"כ ימים לא כולל סופ"ש, פגרה וחגים]]</f>
        <v>2</v>
      </c>
      <c r="J82" s="21" t="s">
        <v>467</v>
      </c>
    </row>
    <row r="83" spans="1:10" ht="12.75" x14ac:dyDescent="0.2">
      <c r="A83" s="4" t="s">
        <v>139</v>
      </c>
      <c r="B83" s="4" t="s">
        <v>44</v>
      </c>
      <c r="C83" s="4" t="s">
        <v>87</v>
      </c>
      <c r="D83" s="6">
        <v>42796</v>
      </c>
      <c r="E83" s="6">
        <v>42799</v>
      </c>
      <c r="F83" s="7">
        <f>1+Table1[[#This Row],[חזרה מטוייב]]-Table1[[#This Row],[יציאה מטוייב]]</f>
        <v>4</v>
      </c>
      <c r="G83" s="31">
        <f>NETWORKDAYS.INTL(Table1[[#This Row],[יציאה מטוייב]],Table1[[#This Row],[חזרה מטוייב]],7)</f>
        <v>2</v>
      </c>
      <c r="H83" s="7">
        <f>NETWORKDAYS.INTL(Table1[[#This Row],[יציאה מטוייב]],Table1[[#This Row],[חזרה מטוייב]],7,Table3[מועדי חופשות])</f>
        <v>2</v>
      </c>
      <c r="I83" s="30">
        <f>Table1[[#This Row],[סה"כ ימים]]-Table1[[#This Row],[סה"כ ימים לא כולל סופ"ש, פגרה וחגים]]</f>
        <v>2</v>
      </c>
      <c r="J83" s="21" t="s">
        <v>467</v>
      </c>
    </row>
    <row r="84" spans="1:10" ht="12.75" x14ac:dyDescent="0.2">
      <c r="A84" s="4" t="s">
        <v>86</v>
      </c>
      <c r="B84" s="4" t="s">
        <v>44</v>
      </c>
      <c r="C84" s="4" t="s">
        <v>87</v>
      </c>
      <c r="D84" s="6">
        <v>42796</v>
      </c>
      <c r="E84" s="6">
        <v>42799</v>
      </c>
      <c r="F84" s="7">
        <f>1+Table1[[#This Row],[חזרה מטוייב]]-Table1[[#This Row],[יציאה מטוייב]]</f>
        <v>4</v>
      </c>
      <c r="G84" s="31">
        <f>NETWORKDAYS.INTL(Table1[[#This Row],[יציאה מטוייב]],Table1[[#This Row],[חזרה מטוייב]],7)</f>
        <v>2</v>
      </c>
      <c r="H84" s="7">
        <f>NETWORKDAYS.INTL(Table1[[#This Row],[יציאה מטוייב]],Table1[[#This Row],[חזרה מטוייב]],7,Table3[מועדי חופשות])</f>
        <v>2</v>
      </c>
      <c r="I84" s="30">
        <f>Table1[[#This Row],[סה"כ ימים]]-Table1[[#This Row],[סה"כ ימים לא כולל סופ"ש, פגרה וחגים]]</f>
        <v>2</v>
      </c>
      <c r="J84" s="21" t="s">
        <v>467</v>
      </c>
    </row>
    <row r="85" spans="1:10" ht="12.75" x14ac:dyDescent="0.2">
      <c r="A85" s="4" t="s">
        <v>114</v>
      </c>
      <c r="B85" s="4" t="s">
        <v>44</v>
      </c>
      <c r="C85" s="4" t="s">
        <v>87</v>
      </c>
      <c r="D85" s="6">
        <v>42796</v>
      </c>
      <c r="E85" s="6">
        <v>42799</v>
      </c>
      <c r="F85" s="7">
        <f>1+Table1[[#This Row],[חזרה מטוייב]]-Table1[[#This Row],[יציאה מטוייב]]</f>
        <v>4</v>
      </c>
      <c r="G85" s="31">
        <f>NETWORKDAYS.INTL(Table1[[#This Row],[יציאה מטוייב]],Table1[[#This Row],[חזרה מטוייב]],7)</f>
        <v>2</v>
      </c>
      <c r="H85" s="7">
        <f>NETWORKDAYS.INTL(Table1[[#This Row],[יציאה מטוייב]],Table1[[#This Row],[חזרה מטוייב]],7,Table3[מועדי חופשות])</f>
        <v>2</v>
      </c>
      <c r="I85" s="30">
        <f>Table1[[#This Row],[סה"כ ימים]]-Table1[[#This Row],[סה"כ ימים לא כולל סופ"ש, פגרה וחגים]]</f>
        <v>2</v>
      </c>
      <c r="J85" s="21" t="s">
        <v>467</v>
      </c>
    </row>
    <row r="86" spans="1:10" ht="12.75" x14ac:dyDescent="0.2">
      <c r="A86" s="4" t="s">
        <v>15</v>
      </c>
      <c r="B86" s="4" t="s">
        <v>18</v>
      </c>
      <c r="C86" s="4" t="s">
        <v>140</v>
      </c>
      <c r="D86" s="6">
        <v>42796</v>
      </c>
      <c r="E86" s="6">
        <v>42796</v>
      </c>
      <c r="F86" s="7">
        <f>1+Table1[[#This Row],[חזרה מטוייב]]-Table1[[#This Row],[יציאה מטוייב]]</f>
        <v>1</v>
      </c>
      <c r="G86" s="31">
        <f>NETWORKDAYS.INTL(Table1[[#This Row],[יציאה מטוייב]],Table1[[#This Row],[חזרה מטוייב]],7)</f>
        <v>1</v>
      </c>
      <c r="H86" s="7">
        <f>NETWORKDAYS.INTL(Table1[[#This Row],[יציאה מטוייב]],Table1[[#This Row],[חזרה מטוייב]],7,Table3[מועדי חופשות])</f>
        <v>1</v>
      </c>
      <c r="I86" s="30">
        <f>Table1[[#This Row],[סה"כ ימים]]-Table1[[#This Row],[סה"כ ימים לא כולל סופ"ש, פגרה וחגים]]</f>
        <v>0</v>
      </c>
      <c r="J86" s="21" t="s">
        <v>467</v>
      </c>
    </row>
    <row r="87" spans="1:10" ht="12.75" x14ac:dyDescent="0.2">
      <c r="A87" s="4" t="s">
        <v>141</v>
      </c>
      <c r="B87" s="4" t="s">
        <v>134</v>
      </c>
      <c r="C87" s="4" t="s">
        <v>135</v>
      </c>
      <c r="D87" s="6">
        <v>42795</v>
      </c>
      <c r="E87" s="6">
        <v>42799</v>
      </c>
      <c r="F87" s="7">
        <f>1+Table1[[#This Row],[חזרה מטוייב]]-Table1[[#This Row],[יציאה מטוייב]]</f>
        <v>5</v>
      </c>
      <c r="G87" s="31">
        <f>NETWORKDAYS.INTL(Table1[[#This Row],[יציאה מטוייב]],Table1[[#This Row],[חזרה מטוייב]],7)</f>
        <v>3</v>
      </c>
      <c r="H87" s="7">
        <f>NETWORKDAYS.INTL(Table1[[#This Row],[יציאה מטוייב]],Table1[[#This Row],[חזרה מטוייב]],7,Table3[מועדי חופשות])</f>
        <v>3</v>
      </c>
      <c r="I87" s="30">
        <f>Table1[[#This Row],[סה"כ ימים]]-Table1[[#This Row],[סה"כ ימים לא כולל סופ"ש, פגרה וחגים]]</f>
        <v>2</v>
      </c>
      <c r="J87" s="21" t="s">
        <v>467</v>
      </c>
    </row>
    <row r="88" spans="1:10" ht="12.75" x14ac:dyDescent="0.2">
      <c r="A88" s="4" t="s">
        <v>113</v>
      </c>
      <c r="B88" s="4" t="s">
        <v>10</v>
      </c>
      <c r="C88" s="4" t="s">
        <v>94</v>
      </c>
      <c r="D88" s="6">
        <v>42791</v>
      </c>
      <c r="E88" s="6">
        <v>42794</v>
      </c>
      <c r="F88" s="7">
        <f>1+Table1[[#This Row],[חזרה מטוייב]]-Table1[[#This Row],[יציאה מטוייב]]</f>
        <v>4</v>
      </c>
      <c r="G88" s="31">
        <f>NETWORKDAYS.INTL(Table1[[#This Row],[יציאה מטוייב]],Table1[[#This Row],[חזרה מטוייב]],7)</f>
        <v>3</v>
      </c>
      <c r="H88" s="7">
        <f>NETWORKDAYS.INTL(Table1[[#This Row],[יציאה מטוייב]],Table1[[#This Row],[חזרה מטוייב]],7,Table3[מועדי חופשות])</f>
        <v>3</v>
      </c>
      <c r="I88" s="30">
        <f>Table1[[#This Row],[סה"כ ימים]]-Table1[[#This Row],[סה"כ ימים לא כולל סופ"ש, פגרה וחגים]]</f>
        <v>1</v>
      </c>
      <c r="J88" s="21" t="s">
        <v>467</v>
      </c>
    </row>
    <row r="89" spans="1:10" ht="12.75" x14ac:dyDescent="0.2">
      <c r="A89" s="4" t="s">
        <v>111</v>
      </c>
      <c r="B89" s="4" t="s">
        <v>10</v>
      </c>
      <c r="C89" s="4" t="s">
        <v>142</v>
      </c>
      <c r="D89" s="6">
        <v>42791</v>
      </c>
      <c r="E89" s="6">
        <v>42798</v>
      </c>
      <c r="F89" s="7">
        <f>1+Table1[[#This Row],[חזרה מטוייב]]-Table1[[#This Row],[יציאה מטוייב]]</f>
        <v>8</v>
      </c>
      <c r="G89" s="31">
        <f>NETWORKDAYS.INTL(Table1[[#This Row],[יציאה מטוייב]],Table1[[#This Row],[חזרה מטוייב]],7)</f>
        <v>5</v>
      </c>
      <c r="H89" s="7">
        <f>NETWORKDAYS.INTL(Table1[[#This Row],[יציאה מטוייב]],Table1[[#This Row],[חזרה מטוייב]],7,Table3[מועדי חופשות])</f>
        <v>5</v>
      </c>
      <c r="I89" s="30">
        <f>Table1[[#This Row],[סה"כ ימים]]-Table1[[#This Row],[סה"כ ימים לא כולל סופ"ש, פגרה וחגים]]</f>
        <v>3</v>
      </c>
      <c r="J89" s="21" t="s">
        <v>467</v>
      </c>
    </row>
    <row r="90" spans="1:10" ht="12.75" x14ac:dyDescent="0.2">
      <c r="A90" s="4" t="s">
        <v>58</v>
      </c>
      <c r="B90" s="4" t="s">
        <v>10</v>
      </c>
      <c r="C90" s="4" t="s">
        <v>94</v>
      </c>
      <c r="D90" s="6">
        <v>42791</v>
      </c>
      <c r="E90" s="6">
        <v>42794</v>
      </c>
      <c r="F90" s="7">
        <f>1+Table1[[#This Row],[חזרה מטוייב]]-Table1[[#This Row],[יציאה מטוייב]]</f>
        <v>4</v>
      </c>
      <c r="G90" s="31">
        <f>NETWORKDAYS.INTL(Table1[[#This Row],[יציאה מטוייב]],Table1[[#This Row],[חזרה מטוייב]],7)</f>
        <v>3</v>
      </c>
      <c r="H90" s="7">
        <f>NETWORKDAYS.INTL(Table1[[#This Row],[יציאה מטוייב]],Table1[[#This Row],[חזרה מטוייב]],7,Table3[מועדי חופשות])</f>
        <v>3</v>
      </c>
      <c r="I90" s="30">
        <f>Table1[[#This Row],[סה"כ ימים]]-Table1[[#This Row],[סה"כ ימים לא כולל סופ"ש, פגרה וחגים]]</f>
        <v>1</v>
      </c>
      <c r="J90" s="21" t="s">
        <v>467</v>
      </c>
    </row>
    <row r="91" spans="1:10" ht="12.75" x14ac:dyDescent="0.2">
      <c r="A91" s="4" t="s">
        <v>25</v>
      </c>
      <c r="B91" s="4" t="s">
        <v>143</v>
      </c>
      <c r="C91" s="4" t="s">
        <v>144</v>
      </c>
      <c r="D91" s="6">
        <v>42788</v>
      </c>
      <c r="E91" s="6">
        <v>42790</v>
      </c>
      <c r="F91" s="7">
        <f>1+Table1[[#This Row],[חזרה מטוייב]]-Table1[[#This Row],[יציאה מטוייב]]</f>
        <v>3</v>
      </c>
      <c r="G91" s="31">
        <f>NETWORKDAYS.INTL(Table1[[#This Row],[יציאה מטוייב]],Table1[[#This Row],[חזרה מטוייב]],7)</f>
        <v>2</v>
      </c>
      <c r="H91" s="7">
        <f>NETWORKDAYS.INTL(Table1[[#This Row],[יציאה מטוייב]],Table1[[#This Row],[חזרה מטוייב]],7,Table3[מועדי חופשות])</f>
        <v>2</v>
      </c>
      <c r="I91" s="30">
        <f>Table1[[#This Row],[סה"כ ימים]]-Table1[[#This Row],[סה"כ ימים לא כולל סופ"ש, פגרה וחגים]]</f>
        <v>1</v>
      </c>
      <c r="J91" s="21" t="s">
        <v>467</v>
      </c>
    </row>
    <row r="92" spans="1:10" ht="12.75" x14ac:dyDescent="0.2">
      <c r="A92" s="4" t="s">
        <v>15</v>
      </c>
      <c r="B92" s="4" t="s">
        <v>38</v>
      </c>
      <c r="C92" s="4" t="s">
        <v>106</v>
      </c>
      <c r="D92" s="6">
        <v>42783</v>
      </c>
      <c r="E92" s="6">
        <v>42785</v>
      </c>
      <c r="F92" s="7">
        <f>1+Table1[[#This Row],[חזרה מטוייב]]-Table1[[#This Row],[יציאה מטוייב]]</f>
        <v>3</v>
      </c>
      <c r="G92" s="31">
        <f>NETWORKDAYS.INTL(Table1[[#This Row],[יציאה מטוייב]],Table1[[#This Row],[חזרה מטוייב]],7)</f>
        <v>1</v>
      </c>
      <c r="H92" s="7">
        <f>NETWORKDAYS.INTL(Table1[[#This Row],[יציאה מטוייב]],Table1[[#This Row],[חזרה מטוייב]],7,Table3[מועדי חופשות])</f>
        <v>1</v>
      </c>
      <c r="I92" s="30">
        <f>Table1[[#This Row],[סה"כ ימים]]-Table1[[#This Row],[סה"כ ימים לא כולל סופ"ש, פגרה וחגים]]</f>
        <v>2</v>
      </c>
      <c r="J92" s="21" t="s">
        <v>467</v>
      </c>
    </row>
    <row r="93" spans="1:10" ht="12.75" x14ac:dyDescent="0.2">
      <c r="A93" s="4" t="s">
        <v>77</v>
      </c>
      <c r="B93" s="4" t="s">
        <v>38</v>
      </c>
      <c r="C93" s="4" t="s">
        <v>145</v>
      </c>
      <c r="D93" s="6">
        <v>42781</v>
      </c>
      <c r="E93" s="6">
        <v>42782</v>
      </c>
      <c r="F93" s="7">
        <f>1+Table1[[#This Row],[חזרה מטוייב]]-Table1[[#This Row],[יציאה מטוייב]]</f>
        <v>2</v>
      </c>
      <c r="G93" s="31">
        <f>NETWORKDAYS.INTL(Table1[[#This Row],[יציאה מטוייב]],Table1[[#This Row],[חזרה מטוייב]],7)</f>
        <v>2</v>
      </c>
      <c r="H93" s="7">
        <f>NETWORKDAYS.INTL(Table1[[#This Row],[יציאה מטוייב]],Table1[[#This Row],[חזרה מטוייב]],7,Table3[מועדי חופשות])</f>
        <v>2</v>
      </c>
      <c r="I93" s="30">
        <f>Table1[[#This Row],[סה"כ ימים]]-Table1[[#This Row],[סה"כ ימים לא כולל סופ"ש, פגרה וחגים]]</f>
        <v>0</v>
      </c>
      <c r="J93" s="21" t="s">
        <v>467</v>
      </c>
    </row>
    <row r="94" spans="1:10" ht="12.75" x14ac:dyDescent="0.2">
      <c r="A94" s="4" t="s">
        <v>17</v>
      </c>
      <c r="B94" s="4" t="s">
        <v>10</v>
      </c>
      <c r="C94" s="4" t="s">
        <v>146</v>
      </c>
      <c r="D94" s="6">
        <v>42781</v>
      </c>
      <c r="E94" s="6">
        <v>42785</v>
      </c>
      <c r="F94" s="7">
        <f>1+Table1[[#This Row],[חזרה מטוייב]]-Table1[[#This Row],[יציאה מטוייב]]</f>
        <v>5</v>
      </c>
      <c r="G94" s="31">
        <f>NETWORKDAYS.INTL(Table1[[#This Row],[יציאה מטוייב]],Table1[[#This Row],[חזרה מטוייב]],7)</f>
        <v>3</v>
      </c>
      <c r="H94" s="7">
        <f>NETWORKDAYS.INTL(Table1[[#This Row],[יציאה מטוייב]],Table1[[#This Row],[חזרה מטוייב]],7,Table3[מועדי חופשות])</f>
        <v>3</v>
      </c>
      <c r="I94" s="30">
        <f>Table1[[#This Row],[סה"כ ימים]]-Table1[[#This Row],[סה"כ ימים לא כולל סופ"ש, פגרה וחגים]]</f>
        <v>2</v>
      </c>
      <c r="J94" s="21" t="s">
        <v>467</v>
      </c>
    </row>
    <row r="95" spans="1:10" ht="12.75" x14ac:dyDescent="0.2">
      <c r="A95" s="4" t="s">
        <v>147</v>
      </c>
      <c r="B95" s="4" t="s">
        <v>148</v>
      </c>
      <c r="C95" s="4" t="s">
        <v>149</v>
      </c>
      <c r="D95" s="6">
        <v>42778</v>
      </c>
      <c r="E95" s="6">
        <v>42782</v>
      </c>
      <c r="F95" s="7">
        <f>1+Table1[[#This Row],[חזרה מטוייב]]-Table1[[#This Row],[יציאה מטוייב]]</f>
        <v>5</v>
      </c>
      <c r="G95" s="31">
        <f>NETWORKDAYS.INTL(Table1[[#This Row],[יציאה מטוייב]],Table1[[#This Row],[חזרה מטוייב]],7)</f>
        <v>5</v>
      </c>
      <c r="H95" s="7">
        <f>NETWORKDAYS.INTL(Table1[[#This Row],[יציאה מטוייב]],Table1[[#This Row],[חזרה מטוייב]],7,Table3[מועדי חופשות])</f>
        <v>5</v>
      </c>
      <c r="I95" s="30">
        <f>Table1[[#This Row],[סה"כ ימים]]-Table1[[#This Row],[סה"כ ימים לא כולל סופ"ש, פגרה וחגים]]</f>
        <v>0</v>
      </c>
      <c r="J95" s="21" t="s">
        <v>467</v>
      </c>
    </row>
    <row r="96" spans="1:10" ht="12.75" x14ac:dyDescent="0.2">
      <c r="A96" s="4" t="s">
        <v>86</v>
      </c>
      <c r="B96" s="4" t="s">
        <v>4</v>
      </c>
      <c r="C96" s="4" t="s">
        <v>150</v>
      </c>
      <c r="D96" s="6">
        <v>42769</v>
      </c>
      <c r="E96" s="6">
        <v>42771</v>
      </c>
      <c r="F96" s="7">
        <f>1+Table1[[#This Row],[חזרה מטוייב]]-Table1[[#This Row],[יציאה מטוייב]]</f>
        <v>3</v>
      </c>
      <c r="G96" s="31">
        <f>NETWORKDAYS.INTL(Table1[[#This Row],[יציאה מטוייב]],Table1[[#This Row],[חזרה מטוייב]],7)</f>
        <v>1</v>
      </c>
      <c r="H96" s="7">
        <f>NETWORKDAYS.INTL(Table1[[#This Row],[יציאה מטוייב]],Table1[[#This Row],[חזרה מטוייב]],7,Table3[מועדי חופשות])</f>
        <v>1</v>
      </c>
      <c r="I96" s="30">
        <f>Table1[[#This Row],[סה"כ ימים]]-Table1[[#This Row],[סה"כ ימים לא כולל סופ"ש, פגרה וחגים]]</f>
        <v>2</v>
      </c>
      <c r="J96" s="21" t="s">
        <v>467</v>
      </c>
    </row>
    <row r="97" spans="1:10" ht="12.75" x14ac:dyDescent="0.2">
      <c r="A97" s="4" t="s">
        <v>17</v>
      </c>
      <c r="B97" s="4" t="s">
        <v>151</v>
      </c>
      <c r="C97" s="4" t="s">
        <v>152</v>
      </c>
      <c r="D97" s="6">
        <v>42768</v>
      </c>
      <c r="E97" s="6">
        <v>42770</v>
      </c>
      <c r="F97" s="7">
        <f>1+Table1[[#This Row],[חזרה מטוייב]]-Table1[[#This Row],[יציאה מטוייב]]</f>
        <v>3</v>
      </c>
      <c r="G97" s="31">
        <f>NETWORKDAYS.INTL(Table1[[#This Row],[יציאה מטוייב]],Table1[[#This Row],[חזרה מטוייב]],7)</f>
        <v>1</v>
      </c>
      <c r="H97" s="7">
        <f>NETWORKDAYS.INTL(Table1[[#This Row],[יציאה מטוייב]],Table1[[#This Row],[חזרה מטוייב]],7,Table3[מועדי חופשות])</f>
        <v>1</v>
      </c>
      <c r="I97" s="30">
        <f>Table1[[#This Row],[סה"כ ימים]]-Table1[[#This Row],[סה"כ ימים לא כולל סופ"ש, פגרה וחגים]]</f>
        <v>2</v>
      </c>
      <c r="J97" s="21" t="s">
        <v>467</v>
      </c>
    </row>
    <row r="98" spans="1:10" ht="12.75" x14ac:dyDescent="0.2">
      <c r="A98" s="4" t="s">
        <v>110</v>
      </c>
      <c r="B98" s="4" t="s">
        <v>4</v>
      </c>
      <c r="C98" s="4" t="s">
        <v>96</v>
      </c>
      <c r="D98" s="6">
        <v>42768</v>
      </c>
      <c r="E98" s="6">
        <v>42771</v>
      </c>
      <c r="F98" s="7">
        <f>1+Table1[[#This Row],[חזרה מטוייב]]-Table1[[#This Row],[יציאה מטוייב]]</f>
        <v>4</v>
      </c>
      <c r="G98" s="31">
        <f>NETWORKDAYS.INTL(Table1[[#This Row],[יציאה מטוייב]],Table1[[#This Row],[חזרה מטוייב]],7)</f>
        <v>2</v>
      </c>
      <c r="H98" s="7">
        <f>NETWORKDAYS.INTL(Table1[[#This Row],[יציאה מטוייב]],Table1[[#This Row],[חזרה מטוייב]],7,Table3[מועדי חופשות])</f>
        <v>2</v>
      </c>
      <c r="I98" s="30">
        <f>Table1[[#This Row],[סה"כ ימים]]-Table1[[#This Row],[סה"כ ימים לא כולל סופ"ש, פגרה וחגים]]</f>
        <v>2</v>
      </c>
      <c r="J98" s="21" t="s">
        <v>467</v>
      </c>
    </row>
    <row r="99" spans="1:10" ht="12.75" x14ac:dyDescent="0.2">
      <c r="A99" s="4" t="s">
        <v>153</v>
      </c>
      <c r="B99" s="4" t="s">
        <v>151</v>
      </c>
      <c r="C99" s="4" t="s">
        <v>152</v>
      </c>
      <c r="D99" s="6">
        <v>42767</v>
      </c>
      <c r="E99" s="6">
        <v>42771</v>
      </c>
      <c r="F99" s="7">
        <f>1+Table1[[#This Row],[חזרה מטוייב]]-Table1[[#This Row],[יציאה מטוייב]]</f>
        <v>5</v>
      </c>
      <c r="G99" s="31">
        <f>NETWORKDAYS.INTL(Table1[[#This Row],[יציאה מטוייב]],Table1[[#This Row],[חזרה מטוייב]],7)</f>
        <v>3</v>
      </c>
      <c r="H99" s="7">
        <f>NETWORKDAYS.INTL(Table1[[#This Row],[יציאה מטוייב]],Table1[[#This Row],[חזרה מטוייב]],7,Table3[מועדי חופשות])</f>
        <v>3</v>
      </c>
      <c r="I99" s="30">
        <f>Table1[[#This Row],[סה"כ ימים]]-Table1[[#This Row],[סה"כ ימים לא כולל סופ"ש, פגרה וחגים]]</f>
        <v>2</v>
      </c>
      <c r="J99" s="21" t="s">
        <v>467</v>
      </c>
    </row>
    <row r="100" spans="1:10" ht="12.75" x14ac:dyDescent="0.2">
      <c r="A100" s="4" t="s">
        <v>25</v>
      </c>
      <c r="B100" s="4" t="s">
        <v>10</v>
      </c>
      <c r="C100" s="4" t="s">
        <v>154</v>
      </c>
      <c r="D100" s="6">
        <v>42766</v>
      </c>
      <c r="E100" s="6">
        <v>42768</v>
      </c>
      <c r="F100" s="7">
        <f>1+Table1[[#This Row],[חזרה מטוייב]]-Table1[[#This Row],[יציאה מטוייב]]</f>
        <v>3</v>
      </c>
      <c r="G100" s="31">
        <f>NETWORKDAYS.INTL(Table1[[#This Row],[יציאה מטוייב]],Table1[[#This Row],[חזרה מטוייב]],7)</f>
        <v>3</v>
      </c>
      <c r="H100" s="7">
        <f>NETWORKDAYS.INTL(Table1[[#This Row],[יציאה מטוייב]],Table1[[#This Row],[חזרה מטוייב]],7,Table3[מועדי חופשות])</f>
        <v>3</v>
      </c>
      <c r="I100" s="30">
        <f>Table1[[#This Row],[סה"כ ימים]]-Table1[[#This Row],[סה"כ ימים לא כולל סופ"ש, פגרה וחגים]]</f>
        <v>0</v>
      </c>
      <c r="J100" s="21" t="s">
        <v>467</v>
      </c>
    </row>
    <row r="101" spans="1:10" ht="12.75" x14ac:dyDescent="0.2">
      <c r="A101" s="4" t="s">
        <v>155</v>
      </c>
      <c r="B101" s="4" t="s">
        <v>10</v>
      </c>
      <c r="C101" s="4" t="s">
        <v>154</v>
      </c>
      <c r="D101" s="6">
        <v>42766</v>
      </c>
      <c r="E101" s="6">
        <v>42768</v>
      </c>
      <c r="F101" s="7">
        <f>1+Table1[[#This Row],[חזרה מטוייב]]-Table1[[#This Row],[יציאה מטוייב]]</f>
        <v>3</v>
      </c>
      <c r="G101" s="31">
        <f>NETWORKDAYS.INTL(Table1[[#This Row],[יציאה מטוייב]],Table1[[#This Row],[חזרה מטוייב]],7)</f>
        <v>3</v>
      </c>
      <c r="H101" s="7">
        <f>NETWORKDAYS.INTL(Table1[[#This Row],[יציאה מטוייב]],Table1[[#This Row],[חזרה מטוייב]],7,Table3[מועדי חופשות])</f>
        <v>3</v>
      </c>
      <c r="I101" s="30">
        <f>Table1[[#This Row],[סה"כ ימים]]-Table1[[#This Row],[סה"כ ימים לא כולל סופ"ש, פגרה וחגים]]</f>
        <v>0</v>
      </c>
      <c r="J101" s="21" t="s">
        <v>467</v>
      </c>
    </row>
    <row r="102" spans="1:10" ht="12.75" x14ac:dyDescent="0.2">
      <c r="A102" s="4" t="s">
        <v>139</v>
      </c>
      <c r="B102" s="4" t="s">
        <v>10</v>
      </c>
      <c r="C102" s="4" t="s">
        <v>154</v>
      </c>
      <c r="D102" s="6">
        <v>42766</v>
      </c>
      <c r="E102" s="6">
        <v>42768</v>
      </c>
      <c r="F102" s="7">
        <f>1+Table1[[#This Row],[חזרה מטוייב]]-Table1[[#This Row],[יציאה מטוייב]]</f>
        <v>3</v>
      </c>
      <c r="G102" s="31">
        <f>NETWORKDAYS.INTL(Table1[[#This Row],[יציאה מטוייב]],Table1[[#This Row],[חזרה מטוייב]],7)</f>
        <v>3</v>
      </c>
      <c r="H102" s="7">
        <f>NETWORKDAYS.INTL(Table1[[#This Row],[יציאה מטוייב]],Table1[[#This Row],[חזרה מטוייב]],7,Table3[מועדי חופשות])</f>
        <v>3</v>
      </c>
      <c r="I102" s="30">
        <f>Table1[[#This Row],[סה"כ ימים]]-Table1[[#This Row],[סה"כ ימים לא כולל סופ"ש, פגרה וחגים]]</f>
        <v>0</v>
      </c>
      <c r="J102" s="21" t="s">
        <v>467</v>
      </c>
    </row>
    <row r="103" spans="1:10" ht="12.75" x14ac:dyDescent="0.2">
      <c r="A103" s="4" t="s">
        <v>117</v>
      </c>
      <c r="B103" s="4" t="s">
        <v>10</v>
      </c>
      <c r="C103" s="4" t="s">
        <v>154</v>
      </c>
      <c r="D103" s="6">
        <v>42766</v>
      </c>
      <c r="E103" s="6">
        <v>42768</v>
      </c>
      <c r="F103" s="7">
        <f>1+Table1[[#This Row],[חזרה מטוייב]]-Table1[[#This Row],[יציאה מטוייב]]</f>
        <v>3</v>
      </c>
      <c r="G103" s="31">
        <f>NETWORKDAYS.INTL(Table1[[#This Row],[יציאה מטוייב]],Table1[[#This Row],[חזרה מטוייב]],7)</f>
        <v>3</v>
      </c>
      <c r="H103" s="7">
        <f>NETWORKDAYS.INTL(Table1[[#This Row],[יציאה מטוייב]],Table1[[#This Row],[חזרה מטוייב]],7,Table3[מועדי חופשות])</f>
        <v>3</v>
      </c>
      <c r="I103" s="30">
        <f>Table1[[#This Row],[סה"כ ימים]]-Table1[[#This Row],[סה"כ ימים לא כולל סופ"ש, פגרה וחגים]]</f>
        <v>0</v>
      </c>
      <c r="J103" s="21" t="s">
        <v>467</v>
      </c>
    </row>
    <row r="104" spans="1:10" ht="12.75" x14ac:dyDescent="0.2">
      <c r="A104" s="4" t="s">
        <v>156</v>
      </c>
      <c r="B104" s="4" t="s">
        <v>151</v>
      </c>
      <c r="C104" s="4" t="s">
        <v>152</v>
      </c>
      <c r="D104" s="6">
        <v>42766</v>
      </c>
      <c r="E104" s="6">
        <v>42768</v>
      </c>
      <c r="F104" s="7">
        <f>1+Table1[[#This Row],[חזרה מטוייב]]-Table1[[#This Row],[יציאה מטוייב]]</f>
        <v>3</v>
      </c>
      <c r="G104" s="31">
        <f>NETWORKDAYS.INTL(Table1[[#This Row],[יציאה מטוייב]],Table1[[#This Row],[חזרה מטוייב]],7)</f>
        <v>3</v>
      </c>
      <c r="H104" s="7">
        <f>NETWORKDAYS.INTL(Table1[[#This Row],[יציאה מטוייב]],Table1[[#This Row],[חזרה מטוייב]],7,Table3[מועדי חופשות])</f>
        <v>3</v>
      </c>
      <c r="I104" s="30">
        <f>Table1[[#This Row],[סה"כ ימים]]-Table1[[#This Row],[סה"כ ימים לא כולל סופ"ש, פגרה וחגים]]</f>
        <v>0</v>
      </c>
      <c r="J104" s="21" t="s">
        <v>467</v>
      </c>
    </row>
    <row r="105" spans="1:10" ht="12.75" x14ac:dyDescent="0.2">
      <c r="A105" s="4" t="s">
        <v>43</v>
      </c>
      <c r="B105" s="4" t="s">
        <v>4</v>
      </c>
      <c r="C105" s="4" t="s">
        <v>157</v>
      </c>
      <c r="D105" s="6">
        <v>42765</v>
      </c>
      <c r="E105" s="6">
        <v>42768</v>
      </c>
      <c r="F105" s="7">
        <f>1+Table1[[#This Row],[חזרה מטוייב]]-Table1[[#This Row],[יציאה מטוייב]]</f>
        <v>4</v>
      </c>
      <c r="G105" s="31">
        <f>NETWORKDAYS.INTL(Table1[[#This Row],[יציאה מטוייב]],Table1[[#This Row],[חזרה מטוייב]],7)</f>
        <v>4</v>
      </c>
      <c r="H105" s="7">
        <f>NETWORKDAYS.INTL(Table1[[#This Row],[יציאה מטוייב]],Table1[[#This Row],[חזרה מטוייב]],7,Table3[מועדי חופשות])</f>
        <v>4</v>
      </c>
      <c r="I105" s="30">
        <f>Table1[[#This Row],[סה"כ ימים]]-Table1[[#This Row],[סה"כ ימים לא כולל סופ"ש, פגרה וחגים]]</f>
        <v>0</v>
      </c>
      <c r="J105" s="21" t="s">
        <v>467</v>
      </c>
    </row>
    <row r="106" spans="1:10" ht="12.75" x14ac:dyDescent="0.2">
      <c r="A106" s="4" t="s">
        <v>158</v>
      </c>
      <c r="B106" s="4" t="s">
        <v>159</v>
      </c>
      <c r="C106" s="4" t="s">
        <v>160</v>
      </c>
      <c r="D106" s="6">
        <v>42762</v>
      </c>
      <c r="E106" s="6">
        <v>42764</v>
      </c>
      <c r="F106" s="7">
        <f>1+Table1[[#This Row],[חזרה מטוייב]]-Table1[[#This Row],[יציאה מטוייב]]</f>
        <v>3</v>
      </c>
      <c r="G106" s="31">
        <f>NETWORKDAYS.INTL(Table1[[#This Row],[יציאה מטוייב]],Table1[[#This Row],[חזרה מטוייב]],7)</f>
        <v>1</v>
      </c>
      <c r="H106" s="7">
        <f>NETWORKDAYS.INTL(Table1[[#This Row],[יציאה מטוייב]],Table1[[#This Row],[חזרה מטוייב]],7,Table3[מועדי חופשות])</f>
        <v>1</v>
      </c>
      <c r="I106" s="30">
        <f>Table1[[#This Row],[סה"כ ימים]]-Table1[[#This Row],[סה"כ ימים לא כולל סופ"ש, פגרה וחגים]]</f>
        <v>2</v>
      </c>
      <c r="J106" s="21" t="s">
        <v>467</v>
      </c>
    </row>
    <row r="107" spans="1:10" ht="12.75" x14ac:dyDescent="0.2">
      <c r="A107" s="4" t="s">
        <v>15</v>
      </c>
      <c r="B107" s="4" t="s">
        <v>10</v>
      </c>
      <c r="C107" s="4" t="s">
        <v>132</v>
      </c>
      <c r="D107" s="6">
        <v>42760</v>
      </c>
      <c r="E107" s="6">
        <v>42761</v>
      </c>
      <c r="F107" s="7">
        <f>1+Table1[[#This Row],[חזרה מטוייב]]-Table1[[#This Row],[יציאה מטוייב]]</f>
        <v>2</v>
      </c>
      <c r="G107" s="31">
        <f>NETWORKDAYS.INTL(Table1[[#This Row],[יציאה מטוייב]],Table1[[#This Row],[חזרה מטוייב]],7)</f>
        <v>2</v>
      </c>
      <c r="H107" s="7">
        <f>NETWORKDAYS.INTL(Table1[[#This Row],[יציאה מטוייב]],Table1[[#This Row],[חזרה מטוייב]],7,Table3[מועדי חופשות])</f>
        <v>2</v>
      </c>
      <c r="I107" s="30">
        <f>Table1[[#This Row],[סה"כ ימים]]-Table1[[#This Row],[סה"כ ימים לא כולל סופ"ש, פגרה וחגים]]</f>
        <v>0</v>
      </c>
      <c r="J107" s="21" t="s">
        <v>467</v>
      </c>
    </row>
    <row r="108" spans="1:10" ht="12.75" x14ac:dyDescent="0.2">
      <c r="A108" s="4" t="s">
        <v>17</v>
      </c>
      <c r="B108" s="4" t="s">
        <v>26</v>
      </c>
      <c r="C108" s="4" t="s">
        <v>161</v>
      </c>
      <c r="D108" s="6">
        <v>42757</v>
      </c>
      <c r="E108" s="6">
        <v>42758</v>
      </c>
      <c r="F108" s="7">
        <f>1+Table1[[#This Row],[חזרה מטוייב]]-Table1[[#This Row],[יציאה מטוייב]]</f>
        <v>2</v>
      </c>
      <c r="G108" s="31">
        <f>NETWORKDAYS.INTL(Table1[[#This Row],[יציאה מטוייב]],Table1[[#This Row],[חזרה מטוייב]],7)</f>
        <v>2</v>
      </c>
      <c r="H108" s="7">
        <f>NETWORKDAYS.INTL(Table1[[#This Row],[יציאה מטוייב]],Table1[[#This Row],[חזרה מטוייב]],7,Table3[מועדי חופשות])</f>
        <v>2</v>
      </c>
      <c r="I108" s="30">
        <f>Table1[[#This Row],[סה"כ ימים]]-Table1[[#This Row],[סה"כ ימים לא כולל סופ"ש, פגרה וחגים]]</f>
        <v>0</v>
      </c>
      <c r="J108" s="21" t="s">
        <v>467</v>
      </c>
    </row>
    <row r="109" spans="1:10" ht="12.75" x14ac:dyDescent="0.2">
      <c r="A109" s="4" t="s">
        <v>155</v>
      </c>
      <c r="B109" s="4" t="s">
        <v>26</v>
      </c>
      <c r="C109" s="4" t="s">
        <v>161</v>
      </c>
      <c r="D109" s="6">
        <v>42757</v>
      </c>
      <c r="E109" s="6">
        <v>42758</v>
      </c>
      <c r="F109" s="7">
        <f>1+Table1[[#This Row],[חזרה מטוייב]]-Table1[[#This Row],[יציאה מטוייב]]</f>
        <v>2</v>
      </c>
      <c r="G109" s="31">
        <f>NETWORKDAYS.INTL(Table1[[#This Row],[יציאה מטוייב]],Table1[[#This Row],[חזרה מטוייב]],7)</f>
        <v>2</v>
      </c>
      <c r="H109" s="7">
        <f>NETWORKDAYS.INTL(Table1[[#This Row],[יציאה מטוייב]],Table1[[#This Row],[חזרה מטוייב]],7,Table3[מועדי חופשות])</f>
        <v>2</v>
      </c>
      <c r="I109" s="30">
        <f>Table1[[#This Row],[סה"כ ימים]]-Table1[[#This Row],[סה"כ ימים לא כולל סופ"ש, פגרה וחגים]]</f>
        <v>0</v>
      </c>
      <c r="J109" s="21" t="s">
        <v>467</v>
      </c>
    </row>
    <row r="110" spans="1:10" ht="12.75" x14ac:dyDescent="0.2">
      <c r="A110" s="4" t="s">
        <v>9</v>
      </c>
      <c r="B110" s="4" t="s">
        <v>10</v>
      </c>
      <c r="C110" s="4" t="s">
        <v>162</v>
      </c>
      <c r="D110" s="6">
        <v>42757</v>
      </c>
      <c r="E110" s="6">
        <v>42760</v>
      </c>
      <c r="F110" s="7">
        <f>1+Table1[[#This Row],[חזרה מטוייב]]-Table1[[#This Row],[יציאה מטוייב]]</f>
        <v>4</v>
      </c>
      <c r="G110" s="31">
        <f>NETWORKDAYS.INTL(Table1[[#This Row],[יציאה מטוייב]],Table1[[#This Row],[חזרה מטוייב]],7)</f>
        <v>4</v>
      </c>
      <c r="H110" s="7">
        <f>NETWORKDAYS.INTL(Table1[[#This Row],[יציאה מטוייב]],Table1[[#This Row],[חזרה מטוייב]],7,Table3[מועדי חופשות])</f>
        <v>4</v>
      </c>
      <c r="I110" s="30">
        <f>Table1[[#This Row],[סה"כ ימים]]-Table1[[#This Row],[סה"כ ימים לא כולל סופ"ש, פגרה וחגים]]</f>
        <v>0</v>
      </c>
      <c r="J110" s="21" t="s">
        <v>467</v>
      </c>
    </row>
    <row r="111" spans="1:10" ht="12.75" x14ac:dyDescent="0.2">
      <c r="A111" s="4" t="s">
        <v>52</v>
      </c>
      <c r="B111" s="4" t="s">
        <v>4</v>
      </c>
      <c r="C111" s="4" t="s">
        <v>163</v>
      </c>
      <c r="D111" s="6">
        <v>42755</v>
      </c>
      <c r="E111" s="6">
        <v>42761</v>
      </c>
      <c r="F111" s="7">
        <f>1+Table1[[#This Row],[חזרה מטוייב]]-Table1[[#This Row],[יציאה מטוייב]]</f>
        <v>7</v>
      </c>
      <c r="G111" s="31">
        <f>NETWORKDAYS.INTL(Table1[[#This Row],[יציאה מטוייב]],Table1[[#This Row],[חזרה מטוייב]],7)</f>
        <v>5</v>
      </c>
      <c r="H111" s="7">
        <f>NETWORKDAYS.INTL(Table1[[#This Row],[יציאה מטוייב]],Table1[[#This Row],[חזרה מטוייב]],7,Table3[מועדי חופשות])</f>
        <v>5</v>
      </c>
      <c r="I111" s="30">
        <f>Table1[[#This Row],[סה"כ ימים]]-Table1[[#This Row],[סה"כ ימים לא כולל סופ"ש, פגרה וחגים]]</f>
        <v>2</v>
      </c>
      <c r="J111" s="21" t="s">
        <v>467</v>
      </c>
    </row>
    <row r="112" spans="1:10" ht="12.75" x14ac:dyDescent="0.2">
      <c r="A112" s="4" t="s">
        <v>15</v>
      </c>
      <c r="B112" s="4" t="s">
        <v>41</v>
      </c>
      <c r="C112" s="4" t="s">
        <v>164</v>
      </c>
      <c r="D112" s="6">
        <v>42754</v>
      </c>
      <c r="E112" s="6">
        <v>42757</v>
      </c>
      <c r="F112" s="7">
        <f>1+Table1[[#This Row],[חזרה מטוייב]]-Table1[[#This Row],[יציאה מטוייב]]</f>
        <v>4</v>
      </c>
      <c r="G112" s="31">
        <f>NETWORKDAYS.INTL(Table1[[#This Row],[יציאה מטוייב]],Table1[[#This Row],[חזרה מטוייב]],7)</f>
        <v>2</v>
      </c>
      <c r="H112" s="7">
        <f>NETWORKDAYS.INTL(Table1[[#This Row],[יציאה מטוייב]],Table1[[#This Row],[חזרה מטוייב]],7,Table3[מועדי חופשות])</f>
        <v>2</v>
      </c>
      <c r="I112" s="30">
        <f>Table1[[#This Row],[סה"כ ימים]]-Table1[[#This Row],[סה"כ ימים לא כולל סופ"ש, פגרה וחגים]]</f>
        <v>2</v>
      </c>
      <c r="J112" s="21" t="s">
        <v>467</v>
      </c>
    </row>
    <row r="113" spans="1:10" ht="12.75" x14ac:dyDescent="0.2">
      <c r="A113" s="4" t="s">
        <v>15</v>
      </c>
      <c r="B113" s="4" t="s">
        <v>10</v>
      </c>
      <c r="C113" s="4" t="s">
        <v>69</v>
      </c>
      <c r="D113" s="6">
        <v>42752</v>
      </c>
      <c r="E113" s="6">
        <v>42754</v>
      </c>
      <c r="F113" s="7">
        <f>1+Table1[[#This Row],[חזרה מטוייב]]-Table1[[#This Row],[יציאה מטוייב]]</f>
        <v>3</v>
      </c>
      <c r="G113" s="31">
        <f>NETWORKDAYS.INTL(Table1[[#This Row],[יציאה מטוייב]],Table1[[#This Row],[חזרה מטוייב]],7)</f>
        <v>3</v>
      </c>
      <c r="H113" s="7">
        <f>NETWORKDAYS.INTL(Table1[[#This Row],[יציאה מטוייב]],Table1[[#This Row],[חזרה מטוייב]],7,Table3[מועדי חופשות])</f>
        <v>3</v>
      </c>
      <c r="I113" s="30">
        <f>Table1[[#This Row],[סה"כ ימים]]-Table1[[#This Row],[סה"כ ימים לא כולל סופ"ש, פגרה וחגים]]</f>
        <v>0</v>
      </c>
      <c r="J113" s="21" t="s">
        <v>467</v>
      </c>
    </row>
    <row r="114" spans="1:10" ht="12.75" x14ac:dyDescent="0.2">
      <c r="A114" s="4" t="s">
        <v>77</v>
      </c>
      <c r="B114" s="4" t="s">
        <v>10</v>
      </c>
      <c r="C114" s="4" t="s">
        <v>165</v>
      </c>
      <c r="D114" s="6">
        <v>42752</v>
      </c>
      <c r="E114" s="6">
        <v>42757</v>
      </c>
      <c r="F114" s="7">
        <f>1+Table1[[#This Row],[חזרה מטוייב]]-Table1[[#This Row],[יציאה מטוייב]]</f>
        <v>6</v>
      </c>
      <c r="G114" s="31">
        <f>NETWORKDAYS.INTL(Table1[[#This Row],[יציאה מטוייב]],Table1[[#This Row],[חזרה מטוייב]],7)</f>
        <v>4</v>
      </c>
      <c r="H114" s="7">
        <f>NETWORKDAYS.INTL(Table1[[#This Row],[יציאה מטוייב]],Table1[[#This Row],[חזרה מטוייב]],7,Table3[מועדי חופשות])</f>
        <v>4</v>
      </c>
      <c r="I114" s="30">
        <f>Table1[[#This Row],[סה"כ ימים]]-Table1[[#This Row],[סה"כ ימים לא כולל סופ"ש, פגרה וחגים]]</f>
        <v>2</v>
      </c>
      <c r="J114" s="21" t="s">
        <v>467</v>
      </c>
    </row>
    <row r="115" spans="1:10" ht="12.75" x14ac:dyDescent="0.2">
      <c r="A115" s="4" t="s">
        <v>31</v>
      </c>
      <c r="B115" s="4" t="s">
        <v>10</v>
      </c>
      <c r="C115" s="4" t="s">
        <v>165</v>
      </c>
      <c r="D115" s="6">
        <v>42752</v>
      </c>
      <c r="E115" s="6">
        <v>42757</v>
      </c>
      <c r="F115" s="7">
        <f>1+Table1[[#This Row],[חזרה מטוייב]]-Table1[[#This Row],[יציאה מטוייב]]</f>
        <v>6</v>
      </c>
      <c r="G115" s="31">
        <f>NETWORKDAYS.INTL(Table1[[#This Row],[יציאה מטוייב]],Table1[[#This Row],[חזרה מטוייב]],7)</f>
        <v>4</v>
      </c>
      <c r="H115" s="7">
        <f>NETWORKDAYS.INTL(Table1[[#This Row],[יציאה מטוייב]],Table1[[#This Row],[חזרה מטוייב]],7,Table3[מועדי חופשות])</f>
        <v>4</v>
      </c>
      <c r="I115" s="30">
        <f>Table1[[#This Row],[סה"כ ימים]]-Table1[[#This Row],[סה"כ ימים לא כולל סופ"ש, פגרה וחגים]]</f>
        <v>2</v>
      </c>
      <c r="J115" s="21" t="s">
        <v>467</v>
      </c>
    </row>
    <row r="116" spans="1:10" ht="12.75" x14ac:dyDescent="0.2">
      <c r="A116" s="4" t="s">
        <v>156</v>
      </c>
      <c r="B116" s="4" t="s">
        <v>32</v>
      </c>
      <c r="C116" s="4" t="s">
        <v>166</v>
      </c>
      <c r="D116" s="6">
        <v>42749</v>
      </c>
      <c r="E116" s="6">
        <v>42751</v>
      </c>
      <c r="F116" s="7">
        <f>1+Table1[[#This Row],[חזרה מטוייב]]-Table1[[#This Row],[יציאה מטוייב]]</f>
        <v>3</v>
      </c>
      <c r="G116" s="31">
        <f>NETWORKDAYS.INTL(Table1[[#This Row],[יציאה מטוייב]],Table1[[#This Row],[חזרה מטוייב]],7)</f>
        <v>2</v>
      </c>
      <c r="H116" s="7">
        <f>NETWORKDAYS.INTL(Table1[[#This Row],[יציאה מטוייב]],Table1[[#This Row],[חזרה מטוייב]],7,Table3[מועדי חופשות])</f>
        <v>2</v>
      </c>
      <c r="I116" s="30">
        <f>Table1[[#This Row],[סה"כ ימים]]-Table1[[#This Row],[סה"כ ימים לא כולל סופ"ש, פגרה וחגים]]</f>
        <v>1</v>
      </c>
      <c r="J116" s="21" t="s">
        <v>467</v>
      </c>
    </row>
    <row r="117" spans="1:10" ht="12.75" x14ac:dyDescent="0.2">
      <c r="A117" s="4" t="s">
        <v>167</v>
      </c>
      <c r="B117" s="4" t="s">
        <v>32</v>
      </c>
      <c r="C117" s="4" t="s">
        <v>166</v>
      </c>
      <c r="D117" s="6">
        <v>42748</v>
      </c>
      <c r="E117" s="6">
        <v>42750</v>
      </c>
      <c r="F117" s="7">
        <f>1+Table1[[#This Row],[חזרה מטוייב]]-Table1[[#This Row],[יציאה מטוייב]]</f>
        <v>3</v>
      </c>
      <c r="G117" s="31">
        <f>NETWORKDAYS.INTL(Table1[[#This Row],[יציאה מטוייב]],Table1[[#This Row],[חזרה מטוייב]],7)</f>
        <v>1</v>
      </c>
      <c r="H117" s="7">
        <f>NETWORKDAYS.INTL(Table1[[#This Row],[יציאה מטוייב]],Table1[[#This Row],[חזרה מטוייב]],7,Table3[מועדי חופשות])</f>
        <v>1</v>
      </c>
      <c r="I117" s="30">
        <f>Table1[[#This Row],[סה"כ ימים]]-Table1[[#This Row],[סה"כ ימים לא כולל סופ"ש, פגרה וחגים]]</f>
        <v>2</v>
      </c>
      <c r="J117" s="21" t="s">
        <v>467</v>
      </c>
    </row>
    <row r="118" spans="1:10" ht="12.75" x14ac:dyDescent="0.2">
      <c r="A118" s="4" t="s">
        <v>168</v>
      </c>
      <c r="B118" s="4" t="s">
        <v>41</v>
      </c>
      <c r="C118" s="4" t="s">
        <v>169</v>
      </c>
      <c r="D118" s="6">
        <v>42747</v>
      </c>
      <c r="E118" s="6">
        <v>42749</v>
      </c>
      <c r="F118" s="7">
        <f>1+Table1[[#This Row],[חזרה מטוייב]]-Table1[[#This Row],[יציאה מטוייב]]</f>
        <v>3</v>
      </c>
      <c r="G118" s="31">
        <f>NETWORKDAYS.INTL(Table1[[#This Row],[יציאה מטוייב]],Table1[[#This Row],[חזרה מטוייב]],7)</f>
        <v>1</v>
      </c>
      <c r="H118" s="7">
        <f>NETWORKDAYS.INTL(Table1[[#This Row],[יציאה מטוייב]],Table1[[#This Row],[חזרה מטוייב]],7,Table3[מועדי חופשות])</f>
        <v>1</v>
      </c>
      <c r="I118" s="30">
        <f>Table1[[#This Row],[סה"כ ימים]]-Table1[[#This Row],[סה"כ ימים לא כולל סופ"ש, פגרה וחגים]]</f>
        <v>2</v>
      </c>
      <c r="J118" s="21" t="s">
        <v>467</v>
      </c>
    </row>
    <row r="119" spans="1:10" ht="12.75" x14ac:dyDescent="0.2">
      <c r="A119" s="4" t="s">
        <v>25</v>
      </c>
      <c r="B119" s="4" t="s">
        <v>4</v>
      </c>
      <c r="C119" s="4" t="s">
        <v>170</v>
      </c>
      <c r="D119" s="6">
        <v>42746</v>
      </c>
      <c r="E119" s="6">
        <v>42747</v>
      </c>
      <c r="F119" s="7">
        <f>1+Table1[[#This Row],[חזרה מטוייב]]-Table1[[#This Row],[יציאה מטוייב]]</f>
        <v>2</v>
      </c>
      <c r="G119" s="31">
        <f>NETWORKDAYS.INTL(Table1[[#This Row],[יציאה מטוייב]],Table1[[#This Row],[חזרה מטוייב]],7)</f>
        <v>2</v>
      </c>
      <c r="H119" s="7">
        <f>NETWORKDAYS.INTL(Table1[[#This Row],[יציאה מטוייב]],Table1[[#This Row],[חזרה מטוייב]],7,Table3[מועדי חופשות])</f>
        <v>2</v>
      </c>
      <c r="I119" s="30">
        <f>Table1[[#This Row],[סה"כ ימים]]-Table1[[#This Row],[סה"כ ימים לא כולל סופ"ש, פגרה וחגים]]</f>
        <v>0</v>
      </c>
      <c r="J119" s="21" t="s">
        <v>467</v>
      </c>
    </row>
    <row r="120" spans="1:10" ht="12.75" x14ac:dyDescent="0.2">
      <c r="A120" s="4" t="s">
        <v>111</v>
      </c>
      <c r="B120" s="4" t="s">
        <v>4</v>
      </c>
      <c r="C120" s="4" t="s">
        <v>171</v>
      </c>
      <c r="D120" s="6">
        <v>42743</v>
      </c>
      <c r="E120" s="6">
        <v>42745</v>
      </c>
      <c r="F120" s="7">
        <f>1+Table1[[#This Row],[חזרה מטוייב]]-Table1[[#This Row],[יציאה מטוייב]]</f>
        <v>3</v>
      </c>
      <c r="G120" s="31">
        <f>NETWORKDAYS.INTL(Table1[[#This Row],[יציאה מטוייב]],Table1[[#This Row],[חזרה מטוייב]],7)</f>
        <v>3</v>
      </c>
      <c r="H120" s="7">
        <f>NETWORKDAYS.INTL(Table1[[#This Row],[יציאה מטוייב]],Table1[[#This Row],[חזרה מטוייב]],7,Table3[מועדי חופשות])</f>
        <v>3</v>
      </c>
      <c r="I120" s="30">
        <f>Table1[[#This Row],[סה"כ ימים]]-Table1[[#This Row],[סה"כ ימים לא כולל סופ"ש, פגרה וחגים]]</f>
        <v>0</v>
      </c>
      <c r="J120" s="21" t="s">
        <v>467</v>
      </c>
    </row>
    <row r="121" spans="1:10" ht="12.75" x14ac:dyDescent="0.2">
      <c r="A121" s="4" t="s">
        <v>172</v>
      </c>
      <c r="B121" s="4" t="s">
        <v>4</v>
      </c>
      <c r="C121" s="4" t="s">
        <v>171</v>
      </c>
      <c r="D121" s="6">
        <v>42743</v>
      </c>
      <c r="E121" s="6">
        <v>42745</v>
      </c>
      <c r="F121" s="7">
        <f>1+Table1[[#This Row],[חזרה מטוייב]]-Table1[[#This Row],[יציאה מטוייב]]</f>
        <v>3</v>
      </c>
      <c r="G121" s="31">
        <f>NETWORKDAYS.INTL(Table1[[#This Row],[יציאה מטוייב]],Table1[[#This Row],[חזרה מטוייב]],7)</f>
        <v>3</v>
      </c>
      <c r="H121" s="7">
        <f>NETWORKDAYS.INTL(Table1[[#This Row],[יציאה מטוייב]],Table1[[#This Row],[חזרה מטוייב]],7,Table3[מועדי חופשות])</f>
        <v>3</v>
      </c>
      <c r="I121" s="30">
        <f>Table1[[#This Row],[סה"כ ימים]]-Table1[[#This Row],[סה"כ ימים לא כולל סופ"ש, פגרה וחגים]]</f>
        <v>0</v>
      </c>
      <c r="J121" s="21" t="s">
        <v>467</v>
      </c>
    </row>
    <row r="122" spans="1:10" ht="12.75" x14ac:dyDescent="0.2">
      <c r="A122" s="4" t="s">
        <v>173</v>
      </c>
      <c r="B122" s="4" t="s">
        <v>4</v>
      </c>
      <c r="C122" s="4" t="s">
        <v>174</v>
      </c>
      <c r="D122" s="6">
        <v>42728</v>
      </c>
      <c r="E122" s="6">
        <v>42731</v>
      </c>
      <c r="F122" s="7">
        <f>1+Table1[[#This Row],[חזרה מטוייב]]-Table1[[#This Row],[יציאה מטוייב]]</f>
        <v>4</v>
      </c>
      <c r="G122" s="31">
        <f>NETWORKDAYS.INTL(Table1[[#This Row],[יציאה מטוייב]],Table1[[#This Row],[חזרה מטוייב]],7)</f>
        <v>3</v>
      </c>
      <c r="H122" s="7">
        <f>NETWORKDAYS.INTL(Table1[[#This Row],[יציאה מטוייב]],Table1[[#This Row],[חזרה מטוייב]],7,Table3[מועדי חופשות])</f>
        <v>3</v>
      </c>
      <c r="I122" s="30">
        <f>Table1[[#This Row],[סה"כ ימים]]-Table1[[#This Row],[סה"כ ימים לא כולל סופ"ש, פגרה וחגים]]</f>
        <v>1</v>
      </c>
      <c r="J122" s="21" t="s">
        <v>467</v>
      </c>
    </row>
    <row r="123" spans="1:10" ht="12.75" x14ac:dyDescent="0.2">
      <c r="A123" s="4" t="s">
        <v>114</v>
      </c>
      <c r="B123" s="4" t="s">
        <v>175</v>
      </c>
      <c r="C123" s="4" t="s">
        <v>176</v>
      </c>
      <c r="D123" s="6">
        <v>42727</v>
      </c>
      <c r="E123" s="6">
        <v>42729</v>
      </c>
      <c r="F123" s="7">
        <f>1+Table1[[#This Row],[חזרה מטוייב]]-Table1[[#This Row],[יציאה מטוייב]]</f>
        <v>3</v>
      </c>
      <c r="G123" s="31">
        <f>NETWORKDAYS.INTL(Table1[[#This Row],[יציאה מטוייב]],Table1[[#This Row],[חזרה מטוייב]],7)</f>
        <v>1</v>
      </c>
      <c r="H123" s="7">
        <f>NETWORKDAYS.INTL(Table1[[#This Row],[יציאה מטוייב]],Table1[[#This Row],[חזרה מטוייב]],7,Table3[מועדי חופשות])</f>
        <v>1</v>
      </c>
      <c r="I123" s="30">
        <f>Table1[[#This Row],[סה"כ ימים]]-Table1[[#This Row],[סה"כ ימים לא כולל סופ"ש, פגרה וחגים]]</f>
        <v>2</v>
      </c>
      <c r="J123" s="21" t="s">
        <v>467</v>
      </c>
    </row>
    <row r="124" spans="1:10" ht="12.75" x14ac:dyDescent="0.2">
      <c r="A124" s="4" t="s">
        <v>25</v>
      </c>
      <c r="B124" s="4" t="s">
        <v>177</v>
      </c>
      <c r="C124" s="4" t="s">
        <v>178</v>
      </c>
      <c r="D124" s="6">
        <v>42727</v>
      </c>
      <c r="E124" s="6">
        <v>42731</v>
      </c>
      <c r="F124" s="7">
        <f>1+Table1[[#This Row],[חזרה מטוייב]]-Table1[[#This Row],[יציאה מטוייב]]</f>
        <v>5</v>
      </c>
      <c r="G124" s="31">
        <f>NETWORKDAYS.INTL(Table1[[#This Row],[יציאה מטוייב]],Table1[[#This Row],[חזרה מטוייב]],7)</f>
        <v>3</v>
      </c>
      <c r="H124" s="7">
        <f>NETWORKDAYS.INTL(Table1[[#This Row],[יציאה מטוייב]],Table1[[#This Row],[חזרה מטוייב]],7,Table3[מועדי חופשות])</f>
        <v>3</v>
      </c>
      <c r="I124" s="30">
        <f>Table1[[#This Row],[סה"כ ימים]]-Table1[[#This Row],[סה"כ ימים לא כולל סופ"ש, פגרה וחגים]]</f>
        <v>2</v>
      </c>
      <c r="J124" s="21" t="s">
        <v>467</v>
      </c>
    </row>
    <row r="125" spans="1:10" ht="12.75" x14ac:dyDescent="0.2">
      <c r="A125" s="4" t="s">
        <v>179</v>
      </c>
      <c r="B125" s="4" t="s">
        <v>177</v>
      </c>
      <c r="C125" s="4" t="s">
        <v>178</v>
      </c>
      <c r="D125" s="6">
        <v>42727</v>
      </c>
      <c r="E125" s="6">
        <v>42731</v>
      </c>
      <c r="F125" s="7">
        <f>1+Table1[[#This Row],[חזרה מטוייב]]-Table1[[#This Row],[יציאה מטוייב]]</f>
        <v>5</v>
      </c>
      <c r="G125" s="31">
        <f>NETWORKDAYS.INTL(Table1[[#This Row],[יציאה מטוייב]],Table1[[#This Row],[חזרה מטוייב]],7)</f>
        <v>3</v>
      </c>
      <c r="H125" s="7">
        <f>NETWORKDAYS.INTL(Table1[[#This Row],[יציאה מטוייב]],Table1[[#This Row],[חזרה מטוייב]],7,Table3[מועדי חופשות])</f>
        <v>3</v>
      </c>
      <c r="I125" s="30">
        <f>Table1[[#This Row],[סה"כ ימים]]-Table1[[#This Row],[סה"כ ימים לא כולל סופ"ש, פגרה וחגים]]</f>
        <v>2</v>
      </c>
      <c r="J125" s="21" t="s">
        <v>467</v>
      </c>
    </row>
    <row r="126" spans="1:10" ht="12.75" x14ac:dyDescent="0.2">
      <c r="A126" s="4" t="s">
        <v>137</v>
      </c>
      <c r="B126" s="4" t="s">
        <v>10</v>
      </c>
      <c r="C126" s="4" t="s">
        <v>180</v>
      </c>
      <c r="D126" s="6">
        <v>42725</v>
      </c>
      <c r="E126" s="6">
        <v>42731</v>
      </c>
      <c r="F126" s="7">
        <f>1+Table1[[#This Row],[חזרה מטוייב]]-Table1[[#This Row],[יציאה מטוייב]]</f>
        <v>7</v>
      </c>
      <c r="G126" s="31">
        <f>NETWORKDAYS.INTL(Table1[[#This Row],[יציאה מטוייב]],Table1[[#This Row],[חזרה מטוייב]],7)</f>
        <v>5</v>
      </c>
      <c r="H126" s="7">
        <f>NETWORKDAYS.INTL(Table1[[#This Row],[יציאה מטוייב]],Table1[[#This Row],[חזרה מטוייב]],7,Table3[מועדי חופשות])</f>
        <v>5</v>
      </c>
      <c r="I126" s="30">
        <f>Table1[[#This Row],[סה"כ ימים]]-Table1[[#This Row],[סה"כ ימים לא כולל סופ"ש, פגרה וחגים]]</f>
        <v>2</v>
      </c>
      <c r="J126" s="21" t="s">
        <v>467</v>
      </c>
    </row>
    <row r="127" spans="1:10" ht="12.75" x14ac:dyDescent="0.2">
      <c r="A127" s="4" t="s">
        <v>58</v>
      </c>
      <c r="B127" s="4" t="s">
        <v>181</v>
      </c>
      <c r="C127" s="4" t="s">
        <v>182</v>
      </c>
      <c r="D127" s="6">
        <v>42719</v>
      </c>
      <c r="E127" s="6">
        <v>42721</v>
      </c>
      <c r="F127" s="7">
        <f>1+Table1[[#This Row],[חזרה מטוייב]]-Table1[[#This Row],[יציאה מטוייב]]</f>
        <v>3</v>
      </c>
      <c r="G127" s="31">
        <f>NETWORKDAYS.INTL(Table1[[#This Row],[יציאה מטוייב]],Table1[[#This Row],[חזרה מטוייב]],7)</f>
        <v>1</v>
      </c>
      <c r="H127" s="7">
        <f>NETWORKDAYS.INTL(Table1[[#This Row],[יציאה מטוייב]],Table1[[#This Row],[חזרה מטוייב]],7,Table3[מועדי חופשות])</f>
        <v>1</v>
      </c>
      <c r="I127" s="30">
        <f>Table1[[#This Row],[סה"כ ימים]]-Table1[[#This Row],[סה"כ ימים לא כולל סופ"ש, פגרה וחגים]]</f>
        <v>2</v>
      </c>
      <c r="J127" s="21" t="s">
        <v>467</v>
      </c>
    </row>
    <row r="128" spans="1:10" ht="12.75" x14ac:dyDescent="0.2">
      <c r="A128" s="4" t="s">
        <v>105</v>
      </c>
      <c r="B128" s="4" t="s">
        <v>38</v>
      </c>
      <c r="C128" s="4" t="s">
        <v>183</v>
      </c>
      <c r="D128" s="6">
        <v>42717</v>
      </c>
      <c r="E128" s="6">
        <v>42719</v>
      </c>
      <c r="F128" s="7">
        <f>1+Table1[[#This Row],[חזרה מטוייב]]-Table1[[#This Row],[יציאה מטוייב]]</f>
        <v>3</v>
      </c>
      <c r="G128" s="31">
        <f>NETWORKDAYS.INTL(Table1[[#This Row],[יציאה מטוייב]],Table1[[#This Row],[חזרה מטוייב]],7)</f>
        <v>3</v>
      </c>
      <c r="H128" s="7">
        <f>NETWORKDAYS.INTL(Table1[[#This Row],[יציאה מטוייב]],Table1[[#This Row],[חזרה מטוייב]],7,Table3[מועדי חופשות])</f>
        <v>3</v>
      </c>
      <c r="I128" s="30">
        <f>Table1[[#This Row],[סה"כ ימים]]-Table1[[#This Row],[סה"כ ימים לא כולל סופ"ש, פגרה וחגים]]</f>
        <v>0</v>
      </c>
      <c r="J128" s="21" t="s">
        <v>467</v>
      </c>
    </row>
    <row r="129" spans="1:10" ht="12.75" x14ac:dyDescent="0.2">
      <c r="A129" s="4" t="s">
        <v>111</v>
      </c>
      <c r="B129" s="4" t="s">
        <v>38</v>
      </c>
      <c r="C129" s="4" t="s">
        <v>183</v>
      </c>
      <c r="D129" s="6">
        <v>42717</v>
      </c>
      <c r="E129" s="6">
        <v>42719</v>
      </c>
      <c r="F129" s="7">
        <f>1+Table1[[#This Row],[חזרה מטוייב]]-Table1[[#This Row],[יציאה מטוייב]]</f>
        <v>3</v>
      </c>
      <c r="G129" s="31">
        <f>NETWORKDAYS.INTL(Table1[[#This Row],[יציאה מטוייב]],Table1[[#This Row],[חזרה מטוייב]],7)</f>
        <v>3</v>
      </c>
      <c r="H129" s="7">
        <f>NETWORKDAYS.INTL(Table1[[#This Row],[יציאה מטוייב]],Table1[[#This Row],[חזרה מטוייב]],7,Table3[מועדי חופשות])</f>
        <v>3</v>
      </c>
      <c r="I129" s="30">
        <f>Table1[[#This Row],[סה"כ ימים]]-Table1[[#This Row],[סה"כ ימים לא כולל סופ"ש, פגרה וחגים]]</f>
        <v>0</v>
      </c>
      <c r="J129" s="21" t="s">
        <v>467</v>
      </c>
    </row>
    <row r="130" spans="1:10" ht="12.75" x14ac:dyDescent="0.2">
      <c r="A130" s="4" t="s">
        <v>139</v>
      </c>
      <c r="B130" s="4" t="s">
        <v>38</v>
      </c>
      <c r="C130" s="4" t="s">
        <v>183</v>
      </c>
      <c r="D130" s="6">
        <v>42717</v>
      </c>
      <c r="E130" s="6">
        <v>42721</v>
      </c>
      <c r="F130" s="7">
        <f>1+Table1[[#This Row],[חזרה מטוייב]]-Table1[[#This Row],[יציאה מטוייב]]</f>
        <v>5</v>
      </c>
      <c r="G130" s="31">
        <f>NETWORKDAYS.INTL(Table1[[#This Row],[יציאה מטוייב]],Table1[[#This Row],[חזרה מטוייב]],7)</f>
        <v>3</v>
      </c>
      <c r="H130" s="7">
        <f>NETWORKDAYS.INTL(Table1[[#This Row],[יציאה מטוייב]],Table1[[#This Row],[חזרה מטוייב]],7,Table3[מועדי חופשות])</f>
        <v>3</v>
      </c>
      <c r="I130" s="30">
        <f>Table1[[#This Row],[סה"כ ימים]]-Table1[[#This Row],[סה"כ ימים לא כולל סופ"ש, פגרה וחגים]]</f>
        <v>2</v>
      </c>
      <c r="J130" s="21" t="s">
        <v>467</v>
      </c>
    </row>
    <row r="131" spans="1:10" ht="12.75" x14ac:dyDescent="0.2">
      <c r="A131" s="4" t="s">
        <v>184</v>
      </c>
      <c r="B131" s="4" t="s">
        <v>38</v>
      </c>
      <c r="C131" s="4" t="s">
        <v>183</v>
      </c>
      <c r="D131" s="6">
        <v>42717</v>
      </c>
      <c r="E131" s="6">
        <v>42721</v>
      </c>
      <c r="F131" s="7">
        <f>1+Table1[[#This Row],[חזרה מטוייב]]-Table1[[#This Row],[יציאה מטוייב]]</f>
        <v>5</v>
      </c>
      <c r="G131" s="31">
        <f>NETWORKDAYS.INTL(Table1[[#This Row],[יציאה מטוייב]],Table1[[#This Row],[חזרה מטוייב]],7)</f>
        <v>3</v>
      </c>
      <c r="H131" s="7">
        <f>NETWORKDAYS.INTL(Table1[[#This Row],[יציאה מטוייב]],Table1[[#This Row],[חזרה מטוייב]],7,Table3[מועדי חופשות])</f>
        <v>3</v>
      </c>
      <c r="I131" s="30">
        <f>Table1[[#This Row],[סה"כ ימים]]-Table1[[#This Row],[סה"כ ימים לא כולל סופ"ש, פגרה וחגים]]</f>
        <v>2</v>
      </c>
      <c r="J131" s="21" t="s">
        <v>467</v>
      </c>
    </row>
    <row r="132" spans="1:10" ht="12.75" x14ac:dyDescent="0.2">
      <c r="A132" s="4" t="s">
        <v>81</v>
      </c>
      <c r="B132" s="4" t="s">
        <v>38</v>
      </c>
      <c r="C132" s="4" t="s">
        <v>183</v>
      </c>
      <c r="D132" s="6">
        <v>42717</v>
      </c>
      <c r="E132" s="6">
        <v>42721</v>
      </c>
      <c r="F132" s="7">
        <f>1+Table1[[#This Row],[חזרה מטוייב]]-Table1[[#This Row],[יציאה מטוייב]]</f>
        <v>5</v>
      </c>
      <c r="G132" s="31">
        <f>NETWORKDAYS.INTL(Table1[[#This Row],[יציאה מטוייב]],Table1[[#This Row],[חזרה מטוייב]],7)</f>
        <v>3</v>
      </c>
      <c r="H132" s="7">
        <f>NETWORKDAYS.INTL(Table1[[#This Row],[יציאה מטוייב]],Table1[[#This Row],[חזרה מטוייב]],7,Table3[מועדי חופשות])</f>
        <v>3</v>
      </c>
      <c r="I132" s="30">
        <f>Table1[[#This Row],[סה"כ ימים]]-Table1[[#This Row],[סה"כ ימים לא כולל סופ"ש, פגרה וחגים]]</f>
        <v>2</v>
      </c>
      <c r="J132" s="21" t="s">
        <v>467</v>
      </c>
    </row>
    <row r="133" spans="1:10" ht="12.75" x14ac:dyDescent="0.2">
      <c r="A133" s="4" t="s">
        <v>79</v>
      </c>
      <c r="B133" s="4" t="s">
        <v>10</v>
      </c>
      <c r="C133" s="4" t="s">
        <v>185</v>
      </c>
      <c r="D133" s="6">
        <v>42716</v>
      </c>
      <c r="E133" s="6">
        <v>42717</v>
      </c>
      <c r="F133" s="7">
        <f>1+Table1[[#This Row],[חזרה מטוייב]]-Table1[[#This Row],[יציאה מטוייב]]</f>
        <v>2</v>
      </c>
      <c r="G133" s="31">
        <f>NETWORKDAYS.INTL(Table1[[#This Row],[יציאה מטוייב]],Table1[[#This Row],[חזרה מטוייב]],7)</f>
        <v>2</v>
      </c>
      <c r="H133" s="7">
        <f>NETWORKDAYS.INTL(Table1[[#This Row],[יציאה מטוייב]],Table1[[#This Row],[חזרה מטוייב]],7,Table3[מועדי חופשות])</f>
        <v>2</v>
      </c>
      <c r="I133" s="30">
        <f>Table1[[#This Row],[סה"כ ימים]]-Table1[[#This Row],[סה"כ ימים לא כולל סופ"ש, פגרה וחגים]]</f>
        <v>0</v>
      </c>
      <c r="J133" s="21" t="s">
        <v>467</v>
      </c>
    </row>
    <row r="134" spans="1:10" ht="12.75" x14ac:dyDescent="0.2">
      <c r="A134" s="4" t="s">
        <v>186</v>
      </c>
      <c r="B134" s="4" t="s">
        <v>10</v>
      </c>
      <c r="C134" s="4" t="s">
        <v>185</v>
      </c>
      <c r="D134" s="6">
        <v>42716</v>
      </c>
      <c r="E134" s="6">
        <v>42717</v>
      </c>
      <c r="F134" s="7">
        <f>1+Table1[[#This Row],[חזרה מטוייב]]-Table1[[#This Row],[יציאה מטוייב]]</f>
        <v>2</v>
      </c>
      <c r="G134" s="31">
        <f>NETWORKDAYS.INTL(Table1[[#This Row],[יציאה מטוייב]],Table1[[#This Row],[חזרה מטוייב]],7)</f>
        <v>2</v>
      </c>
      <c r="H134" s="7">
        <f>NETWORKDAYS.INTL(Table1[[#This Row],[יציאה מטוייב]],Table1[[#This Row],[חזרה מטוייב]],7,Table3[מועדי חופשות])</f>
        <v>2</v>
      </c>
      <c r="I134" s="30">
        <f>Table1[[#This Row],[סה"כ ימים]]-Table1[[#This Row],[סה"כ ימים לא כולל סופ"ש, פגרה וחגים]]</f>
        <v>0</v>
      </c>
      <c r="J134" s="21" t="s">
        <v>467</v>
      </c>
    </row>
    <row r="135" spans="1:10" ht="12.75" x14ac:dyDescent="0.2">
      <c r="A135" s="4" t="s">
        <v>17</v>
      </c>
      <c r="B135" s="4" t="s">
        <v>26</v>
      </c>
      <c r="C135" s="4" t="s">
        <v>187</v>
      </c>
      <c r="D135" s="6">
        <v>42712</v>
      </c>
      <c r="E135" s="6">
        <v>42712</v>
      </c>
      <c r="F135" s="7">
        <f>1+Table1[[#This Row],[חזרה מטוייב]]-Table1[[#This Row],[יציאה מטוייב]]</f>
        <v>1</v>
      </c>
      <c r="G135" s="31">
        <f>NETWORKDAYS.INTL(Table1[[#This Row],[יציאה מטוייב]],Table1[[#This Row],[חזרה מטוייב]],7)</f>
        <v>1</v>
      </c>
      <c r="H135" s="7">
        <f>NETWORKDAYS.INTL(Table1[[#This Row],[יציאה מטוייב]],Table1[[#This Row],[חזרה מטוייב]],7,Table3[מועדי חופשות])</f>
        <v>1</v>
      </c>
      <c r="I135" s="30">
        <f>Table1[[#This Row],[סה"כ ימים]]-Table1[[#This Row],[סה"כ ימים לא כולל סופ"ש, פגרה וחגים]]</f>
        <v>0</v>
      </c>
      <c r="J135" s="21" t="s">
        <v>467</v>
      </c>
    </row>
    <row r="136" spans="1:10" ht="12.75" x14ac:dyDescent="0.2">
      <c r="A136" s="4" t="s">
        <v>55</v>
      </c>
      <c r="B136" s="4" t="s">
        <v>188</v>
      </c>
      <c r="C136" s="4" t="s">
        <v>189</v>
      </c>
      <c r="D136" s="6">
        <v>42711</v>
      </c>
      <c r="E136" s="6">
        <v>42713</v>
      </c>
      <c r="F136" s="7">
        <f>1+Table1[[#This Row],[חזרה מטוייב]]-Table1[[#This Row],[יציאה מטוייב]]</f>
        <v>3</v>
      </c>
      <c r="G136" s="31">
        <f>NETWORKDAYS.INTL(Table1[[#This Row],[יציאה מטוייב]],Table1[[#This Row],[חזרה מטוייב]],7)</f>
        <v>2</v>
      </c>
      <c r="H136" s="7">
        <f>NETWORKDAYS.INTL(Table1[[#This Row],[יציאה מטוייב]],Table1[[#This Row],[חזרה מטוייב]],7,Table3[מועדי חופשות])</f>
        <v>2</v>
      </c>
      <c r="I136" s="30">
        <f>Table1[[#This Row],[סה"כ ימים]]-Table1[[#This Row],[סה"כ ימים לא כולל סופ"ש, פגרה וחגים]]</f>
        <v>1</v>
      </c>
      <c r="J136" s="21" t="s">
        <v>467</v>
      </c>
    </row>
    <row r="137" spans="1:10" ht="12.75" x14ac:dyDescent="0.2">
      <c r="A137" s="4" t="s">
        <v>190</v>
      </c>
      <c r="B137" s="4" t="s">
        <v>26</v>
      </c>
      <c r="C137" s="4" t="s">
        <v>187</v>
      </c>
      <c r="D137" s="6">
        <v>42710</v>
      </c>
      <c r="E137" s="6">
        <v>42711</v>
      </c>
      <c r="F137" s="7">
        <f>1+Table1[[#This Row],[חזרה מטוייב]]-Table1[[#This Row],[יציאה מטוייב]]</f>
        <v>2</v>
      </c>
      <c r="G137" s="31">
        <f>NETWORKDAYS.INTL(Table1[[#This Row],[יציאה מטוייב]],Table1[[#This Row],[חזרה מטוייב]],7)</f>
        <v>2</v>
      </c>
      <c r="H137" s="7">
        <f>NETWORKDAYS.INTL(Table1[[#This Row],[יציאה מטוייב]],Table1[[#This Row],[חזרה מטוייב]],7,Table3[מועדי חופשות])</f>
        <v>2</v>
      </c>
      <c r="I137" s="30">
        <f>Table1[[#This Row],[סה"כ ימים]]-Table1[[#This Row],[סה"כ ימים לא כולל סופ"ש, פגרה וחגים]]</f>
        <v>0</v>
      </c>
      <c r="J137" s="21" t="s">
        <v>467</v>
      </c>
    </row>
    <row r="138" spans="1:10" ht="12.75" x14ac:dyDescent="0.2">
      <c r="A138" s="4" t="s">
        <v>137</v>
      </c>
      <c r="B138" s="4" t="s">
        <v>191</v>
      </c>
      <c r="C138" s="4" t="s">
        <v>192</v>
      </c>
      <c r="D138" s="6">
        <v>42710</v>
      </c>
      <c r="E138" s="6">
        <v>42715</v>
      </c>
      <c r="F138" s="7">
        <f>1+Table1[[#This Row],[חזרה מטוייב]]-Table1[[#This Row],[יציאה מטוייב]]</f>
        <v>6</v>
      </c>
      <c r="G138" s="31">
        <f>NETWORKDAYS.INTL(Table1[[#This Row],[יציאה מטוייב]],Table1[[#This Row],[חזרה מטוייב]],7)</f>
        <v>4</v>
      </c>
      <c r="H138" s="7">
        <f>NETWORKDAYS.INTL(Table1[[#This Row],[יציאה מטוייב]],Table1[[#This Row],[חזרה מטוייב]],7,Table3[מועדי חופשות])</f>
        <v>4</v>
      </c>
      <c r="I138" s="30">
        <f>Table1[[#This Row],[סה"כ ימים]]-Table1[[#This Row],[סה"כ ימים לא כולל סופ"ש, פגרה וחגים]]</f>
        <v>2</v>
      </c>
      <c r="J138" s="21" t="s">
        <v>467</v>
      </c>
    </row>
    <row r="139" spans="1:10" ht="12.75" x14ac:dyDescent="0.2">
      <c r="A139" s="4" t="s">
        <v>112</v>
      </c>
      <c r="B139" s="4" t="s">
        <v>10</v>
      </c>
      <c r="C139" s="4" t="s">
        <v>193</v>
      </c>
      <c r="D139" s="6">
        <v>42709</v>
      </c>
      <c r="E139" s="6">
        <v>42716</v>
      </c>
      <c r="F139" s="7">
        <f>1+Table1[[#This Row],[חזרה מטוייב]]-Table1[[#This Row],[יציאה מטוייב]]</f>
        <v>8</v>
      </c>
      <c r="G139" s="31">
        <f>NETWORKDAYS.INTL(Table1[[#This Row],[יציאה מטוייב]],Table1[[#This Row],[חזרה מטוייב]],7)</f>
        <v>6</v>
      </c>
      <c r="H139" s="7">
        <f>NETWORKDAYS.INTL(Table1[[#This Row],[יציאה מטוייב]],Table1[[#This Row],[חזרה מטוייב]],7,Table3[מועדי חופשות])</f>
        <v>6</v>
      </c>
      <c r="I139" s="30">
        <f>Table1[[#This Row],[סה"כ ימים]]-Table1[[#This Row],[סה"כ ימים לא כולל סופ"ש, פגרה וחגים]]</f>
        <v>2</v>
      </c>
      <c r="J139" s="21" t="s">
        <v>467</v>
      </c>
    </row>
    <row r="140" spans="1:10" ht="12.75" x14ac:dyDescent="0.2">
      <c r="A140" s="4" t="s">
        <v>156</v>
      </c>
      <c r="B140" s="4" t="s">
        <v>10</v>
      </c>
      <c r="C140" s="4" t="s">
        <v>185</v>
      </c>
      <c r="D140" s="6">
        <v>42706</v>
      </c>
      <c r="E140" s="6">
        <v>42708</v>
      </c>
      <c r="F140" s="7">
        <f>1+Table1[[#This Row],[חזרה מטוייב]]-Table1[[#This Row],[יציאה מטוייב]]</f>
        <v>3</v>
      </c>
      <c r="G140" s="31">
        <f>NETWORKDAYS.INTL(Table1[[#This Row],[יציאה מטוייב]],Table1[[#This Row],[חזרה מטוייב]],7)</f>
        <v>1</v>
      </c>
      <c r="H140" s="7">
        <f>NETWORKDAYS.INTL(Table1[[#This Row],[יציאה מטוייב]],Table1[[#This Row],[חזרה מטוייב]],7,Table3[מועדי חופשות])</f>
        <v>1</v>
      </c>
      <c r="I140" s="30">
        <f>Table1[[#This Row],[סה"כ ימים]]-Table1[[#This Row],[סה"כ ימים לא כולל סופ"ש, פגרה וחגים]]</f>
        <v>2</v>
      </c>
      <c r="J140" s="21" t="s">
        <v>467</v>
      </c>
    </row>
    <row r="141" spans="1:10" ht="12.75" x14ac:dyDescent="0.2">
      <c r="A141" s="4" t="s">
        <v>37</v>
      </c>
      <c r="B141" s="4" t="s">
        <v>10</v>
      </c>
      <c r="C141" s="4" t="s">
        <v>194</v>
      </c>
      <c r="D141" s="6">
        <v>42708</v>
      </c>
      <c r="E141" s="6">
        <v>42711</v>
      </c>
      <c r="F141" s="7">
        <f>1+Table1[[#This Row],[חזרה מטוייב]]-Table1[[#This Row],[יציאה מטוייב]]</f>
        <v>4</v>
      </c>
      <c r="G141" s="31">
        <f>NETWORKDAYS.INTL(Table1[[#This Row],[יציאה מטוייב]],Table1[[#This Row],[חזרה מטוייב]],7)</f>
        <v>4</v>
      </c>
      <c r="H141" s="7">
        <f>NETWORKDAYS.INTL(Table1[[#This Row],[יציאה מטוייב]],Table1[[#This Row],[חזרה מטוייב]],7,Table3[מועדי חופשות])</f>
        <v>4</v>
      </c>
      <c r="I141" s="30">
        <f>Table1[[#This Row],[סה"כ ימים]]-Table1[[#This Row],[סה"כ ימים לא כולל סופ"ש, פגרה וחגים]]</f>
        <v>0</v>
      </c>
      <c r="J141" s="21" t="s">
        <v>467</v>
      </c>
    </row>
    <row r="142" spans="1:10" ht="12.75" x14ac:dyDescent="0.2">
      <c r="A142" s="4" t="s">
        <v>15</v>
      </c>
      <c r="B142" s="4" t="s">
        <v>10</v>
      </c>
      <c r="C142" s="4" t="s">
        <v>195</v>
      </c>
      <c r="D142" s="6">
        <v>42706</v>
      </c>
      <c r="E142" s="6">
        <v>42708</v>
      </c>
      <c r="F142" s="7">
        <f>1+Table1[[#This Row],[חזרה מטוייב]]-Table1[[#This Row],[יציאה מטוייב]]</f>
        <v>3</v>
      </c>
      <c r="G142" s="31">
        <f>NETWORKDAYS.INTL(Table1[[#This Row],[יציאה מטוייב]],Table1[[#This Row],[חזרה מטוייב]],7)</f>
        <v>1</v>
      </c>
      <c r="H142" s="7">
        <f>NETWORKDAYS.INTL(Table1[[#This Row],[יציאה מטוייב]],Table1[[#This Row],[חזרה מטוייב]],7,Table3[מועדי חופשות])</f>
        <v>1</v>
      </c>
      <c r="I142" s="30">
        <f>Table1[[#This Row],[סה"כ ימים]]-Table1[[#This Row],[סה"כ ימים לא כולל סופ"ש, פגרה וחגים]]</f>
        <v>2</v>
      </c>
      <c r="J142" s="21" t="s">
        <v>467</v>
      </c>
    </row>
    <row r="143" spans="1:10" ht="12.75" x14ac:dyDescent="0.2">
      <c r="A143" s="4" t="s">
        <v>110</v>
      </c>
      <c r="B143" s="4" t="s">
        <v>10</v>
      </c>
      <c r="C143" s="4" t="s">
        <v>195</v>
      </c>
      <c r="D143" s="6">
        <v>42706</v>
      </c>
      <c r="E143" s="6">
        <v>42709</v>
      </c>
      <c r="F143" s="7">
        <f>1+Table1[[#This Row],[חזרה מטוייב]]-Table1[[#This Row],[יציאה מטוייב]]</f>
        <v>4</v>
      </c>
      <c r="G143" s="31">
        <f>NETWORKDAYS.INTL(Table1[[#This Row],[יציאה מטוייב]],Table1[[#This Row],[חזרה מטוייב]],7)</f>
        <v>2</v>
      </c>
      <c r="H143" s="7">
        <f>NETWORKDAYS.INTL(Table1[[#This Row],[יציאה מטוייב]],Table1[[#This Row],[חזרה מטוייב]],7,Table3[מועדי חופשות])</f>
        <v>2</v>
      </c>
      <c r="I143" s="30">
        <f>Table1[[#This Row],[סה"כ ימים]]-Table1[[#This Row],[סה"כ ימים לא כולל סופ"ש, פגרה וחגים]]</f>
        <v>2</v>
      </c>
      <c r="J143" s="21" t="s">
        <v>467</v>
      </c>
    </row>
    <row r="144" spans="1:10" ht="12.75" x14ac:dyDescent="0.2">
      <c r="A144" s="4" t="s">
        <v>89</v>
      </c>
      <c r="B144" s="4" t="s">
        <v>196</v>
      </c>
      <c r="C144" s="4" t="s">
        <v>197</v>
      </c>
      <c r="D144" s="6">
        <v>42705</v>
      </c>
      <c r="E144" s="6">
        <v>42709</v>
      </c>
      <c r="F144" s="7">
        <f>1+Table1[[#This Row],[חזרה מטוייב]]-Table1[[#This Row],[יציאה מטוייב]]</f>
        <v>5</v>
      </c>
      <c r="G144" s="31">
        <f>NETWORKDAYS.INTL(Table1[[#This Row],[יציאה מטוייב]],Table1[[#This Row],[חזרה מטוייב]],7)</f>
        <v>3</v>
      </c>
      <c r="H144" s="7">
        <f>NETWORKDAYS.INTL(Table1[[#This Row],[יציאה מטוייב]],Table1[[#This Row],[חזרה מטוייב]],7,Table3[מועדי חופשות])</f>
        <v>3</v>
      </c>
      <c r="I144" s="30">
        <f>Table1[[#This Row],[סה"כ ימים]]-Table1[[#This Row],[סה"כ ימים לא כולל סופ"ש, פגרה וחגים]]</f>
        <v>2</v>
      </c>
      <c r="J144" s="21" t="s">
        <v>467</v>
      </c>
    </row>
    <row r="145" spans="1:10" ht="12.75" x14ac:dyDescent="0.2">
      <c r="A145" s="4" t="s">
        <v>137</v>
      </c>
      <c r="B145" s="4" t="s">
        <v>196</v>
      </c>
      <c r="C145" s="4" t="s">
        <v>197</v>
      </c>
      <c r="D145" s="6">
        <v>42705</v>
      </c>
      <c r="E145" s="6">
        <v>42709</v>
      </c>
      <c r="F145" s="7">
        <f>1+Table1[[#This Row],[חזרה מטוייב]]-Table1[[#This Row],[יציאה מטוייב]]</f>
        <v>5</v>
      </c>
      <c r="G145" s="31">
        <f>NETWORKDAYS.INTL(Table1[[#This Row],[יציאה מטוייב]],Table1[[#This Row],[חזרה מטוייב]],7)</f>
        <v>3</v>
      </c>
      <c r="H145" s="7">
        <f>NETWORKDAYS.INTL(Table1[[#This Row],[יציאה מטוייב]],Table1[[#This Row],[חזרה מטוייב]],7,Table3[מועדי חופשות])</f>
        <v>3</v>
      </c>
      <c r="I145" s="30">
        <f>Table1[[#This Row],[סה"כ ימים]]-Table1[[#This Row],[סה"כ ימים לא כולל סופ"ש, פגרה וחגים]]</f>
        <v>2</v>
      </c>
      <c r="J145" s="21" t="s">
        <v>467</v>
      </c>
    </row>
    <row r="146" spans="1:10" ht="12.75" x14ac:dyDescent="0.2">
      <c r="A146" s="4" t="s">
        <v>47</v>
      </c>
      <c r="B146" s="4" t="s">
        <v>29</v>
      </c>
      <c r="C146" s="4" t="s">
        <v>198</v>
      </c>
      <c r="D146" s="6">
        <v>42705</v>
      </c>
      <c r="E146" s="6">
        <v>42706</v>
      </c>
      <c r="F146" s="7">
        <f>1+Table1[[#This Row],[חזרה מטוייב]]-Table1[[#This Row],[יציאה מטוייב]]</f>
        <v>2</v>
      </c>
      <c r="G146" s="31">
        <f>NETWORKDAYS.INTL(Table1[[#This Row],[יציאה מטוייב]],Table1[[#This Row],[חזרה מטוייב]],7)</f>
        <v>1</v>
      </c>
      <c r="H146" s="7">
        <f>NETWORKDAYS.INTL(Table1[[#This Row],[יציאה מטוייב]],Table1[[#This Row],[חזרה מטוייב]],7,Table3[מועדי חופשות])</f>
        <v>1</v>
      </c>
      <c r="I146" s="30">
        <f>Table1[[#This Row],[סה"כ ימים]]-Table1[[#This Row],[סה"כ ימים לא כולל סופ"ש, פגרה וחגים]]</f>
        <v>1</v>
      </c>
      <c r="J146" s="21" t="s">
        <v>467</v>
      </c>
    </row>
    <row r="147" spans="1:10" ht="12.75" x14ac:dyDescent="0.2">
      <c r="A147" s="4" t="s">
        <v>199</v>
      </c>
      <c r="B147" s="4" t="s">
        <v>10</v>
      </c>
      <c r="C147" s="4" t="s">
        <v>185</v>
      </c>
      <c r="D147" s="6">
        <v>42705</v>
      </c>
      <c r="E147" s="6">
        <v>42714</v>
      </c>
      <c r="F147" s="7">
        <f>1+Table1[[#This Row],[חזרה מטוייב]]-Table1[[#This Row],[יציאה מטוייב]]</f>
        <v>10</v>
      </c>
      <c r="G147" s="31">
        <f>NETWORKDAYS.INTL(Table1[[#This Row],[יציאה מטוייב]],Table1[[#This Row],[חזרה מטוייב]],7)</f>
        <v>6</v>
      </c>
      <c r="H147" s="7">
        <f>NETWORKDAYS.INTL(Table1[[#This Row],[יציאה מטוייב]],Table1[[#This Row],[חזרה מטוייב]],7,Table3[מועדי חופשות])</f>
        <v>6</v>
      </c>
      <c r="I147" s="30">
        <f>Table1[[#This Row],[סה"כ ימים]]-Table1[[#This Row],[סה"כ ימים לא כולל סופ"ש, פגרה וחגים]]</f>
        <v>4</v>
      </c>
      <c r="J147" s="21" t="s">
        <v>467</v>
      </c>
    </row>
    <row r="148" spans="1:10" ht="12.75" x14ac:dyDescent="0.2">
      <c r="A148" s="4" t="s">
        <v>168</v>
      </c>
      <c r="B148" s="4" t="s">
        <v>4</v>
      </c>
      <c r="C148" s="4" t="s">
        <v>200</v>
      </c>
      <c r="D148" s="6">
        <v>42703</v>
      </c>
      <c r="E148" s="6">
        <v>42706</v>
      </c>
      <c r="F148" s="7">
        <f>1+Table1[[#This Row],[חזרה מטוייב]]-Table1[[#This Row],[יציאה מטוייב]]</f>
        <v>4</v>
      </c>
      <c r="G148" s="31">
        <f>NETWORKDAYS.INTL(Table1[[#This Row],[יציאה מטוייב]],Table1[[#This Row],[חזרה מטוייב]],7)</f>
        <v>3</v>
      </c>
      <c r="H148" s="7">
        <f>NETWORKDAYS.INTL(Table1[[#This Row],[יציאה מטוייב]],Table1[[#This Row],[חזרה מטוייב]],7,Table3[מועדי חופשות])</f>
        <v>3</v>
      </c>
      <c r="I148" s="30">
        <f>Table1[[#This Row],[סה"כ ימים]]-Table1[[#This Row],[סה"כ ימים לא כולל סופ"ש, פגרה וחגים]]</f>
        <v>1</v>
      </c>
      <c r="J148" s="21" t="s">
        <v>467</v>
      </c>
    </row>
    <row r="149" spans="1:10" ht="12.75" x14ac:dyDescent="0.2">
      <c r="A149" s="4" t="s">
        <v>92</v>
      </c>
      <c r="B149" s="4" t="s">
        <v>10</v>
      </c>
      <c r="C149" s="4" t="s">
        <v>152</v>
      </c>
      <c r="D149" s="6">
        <v>42702</v>
      </c>
      <c r="E149" s="6">
        <v>42705</v>
      </c>
      <c r="F149" s="7">
        <f>1+Table1[[#This Row],[חזרה מטוייב]]-Table1[[#This Row],[יציאה מטוייב]]</f>
        <v>4</v>
      </c>
      <c r="G149" s="31">
        <f>NETWORKDAYS.INTL(Table1[[#This Row],[יציאה מטוייב]],Table1[[#This Row],[חזרה מטוייב]],7)</f>
        <v>4</v>
      </c>
      <c r="H149" s="7">
        <f>NETWORKDAYS.INTL(Table1[[#This Row],[יציאה מטוייב]],Table1[[#This Row],[חזרה מטוייב]],7,Table3[מועדי חופשות])</f>
        <v>4</v>
      </c>
      <c r="I149" s="30">
        <f>Table1[[#This Row],[סה"כ ימים]]-Table1[[#This Row],[סה"כ ימים לא כולל סופ"ש, פגרה וחגים]]</f>
        <v>0</v>
      </c>
      <c r="J149" s="21" t="s">
        <v>467</v>
      </c>
    </row>
    <row r="150" spans="1:10" ht="12.75" x14ac:dyDescent="0.2">
      <c r="A150" s="4" t="s">
        <v>156</v>
      </c>
      <c r="B150" s="4" t="s">
        <v>10</v>
      </c>
      <c r="C150" s="4" t="s">
        <v>152</v>
      </c>
      <c r="D150" s="6">
        <v>42702</v>
      </c>
      <c r="E150" s="6">
        <v>42705</v>
      </c>
      <c r="F150" s="7">
        <f>1+Table1[[#This Row],[חזרה מטוייב]]-Table1[[#This Row],[יציאה מטוייב]]</f>
        <v>4</v>
      </c>
      <c r="G150" s="31">
        <f>NETWORKDAYS.INTL(Table1[[#This Row],[יציאה מטוייב]],Table1[[#This Row],[חזרה מטוייב]],7)</f>
        <v>4</v>
      </c>
      <c r="H150" s="7">
        <f>NETWORKDAYS.INTL(Table1[[#This Row],[יציאה מטוייב]],Table1[[#This Row],[חזרה מטוייב]],7,Table3[מועדי חופשות])</f>
        <v>4</v>
      </c>
      <c r="I150" s="30">
        <f>Table1[[#This Row],[סה"כ ימים]]-Table1[[#This Row],[סה"כ ימים לא כולל סופ"ש, פגרה וחגים]]</f>
        <v>0</v>
      </c>
      <c r="J150" s="21" t="s">
        <v>467</v>
      </c>
    </row>
    <row r="151" spans="1:10" ht="12.75" x14ac:dyDescent="0.2">
      <c r="A151" s="4" t="s">
        <v>17</v>
      </c>
      <c r="B151" s="4" t="s">
        <v>159</v>
      </c>
      <c r="C151" s="4" t="s">
        <v>160</v>
      </c>
      <c r="D151" s="6">
        <v>42701</v>
      </c>
      <c r="E151" s="6">
        <v>42701</v>
      </c>
      <c r="F151" s="7">
        <f>1+Table1[[#This Row],[חזרה מטוייב]]-Table1[[#This Row],[יציאה מטוייב]]</f>
        <v>1</v>
      </c>
      <c r="G151" s="31">
        <f>NETWORKDAYS.INTL(Table1[[#This Row],[יציאה מטוייב]],Table1[[#This Row],[חזרה מטוייב]],7)</f>
        <v>1</v>
      </c>
      <c r="H151" s="7">
        <f>NETWORKDAYS.INTL(Table1[[#This Row],[יציאה מטוייב]],Table1[[#This Row],[חזרה מטוייב]],7,Table3[מועדי חופשות])</f>
        <v>1</v>
      </c>
      <c r="I151" s="30">
        <f>Table1[[#This Row],[סה"כ ימים]]-Table1[[#This Row],[סה"כ ימים לא כולל סופ"ש, פגרה וחגים]]</f>
        <v>0</v>
      </c>
      <c r="J151" s="21" t="s">
        <v>467</v>
      </c>
    </row>
    <row r="152" spans="1:10" ht="12.75" x14ac:dyDescent="0.2">
      <c r="A152" s="4" t="s">
        <v>55</v>
      </c>
      <c r="B152" s="4" t="s">
        <v>56</v>
      </c>
      <c r="C152" s="4" t="s">
        <v>201</v>
      </c>
      <c r="D152" s="6">
        <v>42696</v>
      </c>
      <c r="E152" s="6">
        <v>42727</v>
      </c>
      <c r="F152" s="7">
        <f>1+Table1[[#This Row],[חזרה מטוייב]]-Table1[[#This Row],[יציאה מטוייב]]</f>
        <v>32</v>
      </c>
      <c r="G152" s="31">
        <f>NETWORKDAYS.INTL(Table1[[#This Row],[יציאה מטוייב]],Table1[[#This Row],[חזרה מטוייב]],7)</f>
        <v>23</v>
      </c>
      <c r="H152" s="7">
        <f>NETWORKDAYS.INTL(Table1[[#This Row],[יציאה מטוייב]],Table1[[#This Row],[חזרה מטוייב]],7,Table3[מועדי חופשות])</f>
        <v>23</v>
      </c>
      <c r="I152" s="30">
        <f>Table1[[#This Row],[סה"כ ימים]]-Table1[[#This Row],[סה"כ ימים לא כולל סופ"ש, פגרה וחגים]]</f>
        <v>9</v>
      </c>
      <c r="J152" s="21" t="s">
        <v>467</v>
      </c>
    </row>
    <row r="153" spans="1:10" ht="12.75" x14ac:dyDescent="0.2">
      <c r="A153" s="4" t="s">
        <v>107</v>
      </c>
      <c r="B153" s="4" t="s">
        <v>56</v>
      </c>
      <c r="C153" s="4" t="s">
        <v>201</v>
      </c>
      <c r="D153" s="6">
        <v>42696</v>
      </c>
      <c r="E153" s="6">
        <v>42727</v>
      </c>
      <c r="F153" s="7">
        <f>1+Table1[[#This Row],[חזרה מטוייב]]-Table1[[#This Row],[יציאה מטוייב]]</f>
        <v>32</v>
      </c>
      <c r="G153" s="31">
        <f>NETWORKDAYS.INTL(Table1[[#This Row],[יציאה מטוייב]],Table1[[#This Row],[חזרה מטוייב]],7)</f>
        <v>23</v>
      </c>
      <c r="H153" s="7">
        <f>NETWORKDAYS.INTL(Table1[[#This Row],[יציאה מטוייב]],Table1[[#This Row],[חזרה מטוייב]],7,Table3[מועדי חופשות])</f>
        <v>23</v>
      </c>
      <c r="I153" s="30">
        <f>Table1[[#This Row],[סה"כ ימים]]-Table1[[#This Row],[סה"כ ימים לא כולל סופ"ש, פגרה וחגים]]</f>
        <v>9</v>
      </c>
      <c r="J153" s="21" t="s">
        <v>467</v>
      </c>
    </row>
    <row r="154" spans="1:10" ht="12.75" x14ac:dyDescent="0.2">
      <c r="A154" s="4" t="s">
        <v>15</v>
      </c>
      <c r="B154" s="4" t="s">
        <v>177</v>
      </c>
      <c r="C154" s="4" t="s">
        <v>202</v>
      </c>
      <c r="D154" s="6">
        <v>42691</v>
      </c>
      <c r="E154" s="6">
        <v>42693</v>
      </c>
      <c r="F154" s="7">
        <f>1+Table1[[#This Row],[חזרה מטוייב]]-Table1[[#This Row],[יציאה מטוייב]]</f>
        <v>3</v>
      </c>
      <c r="G154" s="31">
        <f>NETWORKDAYS.INTL(Table1[[#This Row],[יציאה מטוייב]],Table1[[#This Row],[חזרה מטוייב]],7)</f>
        <v>1</v>
      </c>
      <c r="H154" s="7">
        <f>NETWORKDAYS.INTL(Table1[[#This Row],[יציאה מטוייב]],Table1[[#This Row],[חזרה מטוייב]],7,Table3[מועדי חופשות])</f>
        <v>1</v>
      </c>
      <c r="I154" s="30">
        <f>Table1[[#This Row],[סה"כ ימים]]-Table1[[#This Row],[סה"כ ימים לא כולל סופ"ש, פגרה וחגים]]</f>
        <v>2</v>
      </c>
      <c r="J154" s="21" t="s">
        <v>467</v>
      </c>
    </row>
    <row r="155" spans="1:10" ht="12.75" x14ac:dyDescent="0.2">
      <c r="A155" s="4" t="s">
        <v>81</v>
      </c>
      <c r="B155" s="4" t="s">
        <v>38</v>
      </c>
      <c r="C155" s="4" t="s">
        <v>87</v>
      </c>
      <c r="D155" s="6">
        <v>42690</v>
      </c>
      <c r="E155" s="6">
        <v>42695</v>
      </c>
      <c r="F155" s="7">
        <f>1+Table1[[#This Row],[חזרה מטוייב]]-Table1[[#This Row],[יציאה מטוייב]]</f>
        <v>6</v>
      </c>
      <c r="G155" s="31">
        <f>NETWORKDAYS.INTL(Table1[[#This Row],[יציאה מטוייב]],Table1[[#This Row],[חזרה מטוייב]],7)</f>
        <v>4</v>
      </c>
      <c r="H155" s="7">
        <f>NETWORKDAYS.INTL(Table1[[#This Row],[יציאה מטוייב]],Table1[[#This Row],[חזרה מטוייב]],7,Table3[מועדי חופשות])</f>
        <v>4</v>
      </c>
      <c r="I155" s="30">
        <f>Table1[[#This Row],[סה"כ ימים]]-Table1[[#This Row],[סה"כ ימים לא כולל סופ"ש, פגרה וחגים]]</f>
        <v>2</v>
      </c>
      <c r="J155" s="21" t="s">
        <v>467</v>
      </c>
    </row>
    <row r="156" spans="1:10" ht="12.75" x14ac:dyDescent="0.2">
      <c r="A156" s="4" t="s">
        <v>17</v>
      </c>
      <c r="B156" s="4" t="s">
        <v>191</v>
      </c>
      <c r="C156" s="4" t="s">
        <v>203</v>
      </c>
      <c r="D156" s="6">
        <v>42689</v>
      </c>
      <c r="E156" s="6">
        <v>42691</v>
      </c>
      <c r="F156" s="7">
        <f>1+Table1[[#This Row],[חזרה מטוייב]]-Table1[[#This Row],[יציאה מטוייב]]</f>
        <v>3</v>
      </c>
      <c r="G156" s="31">
        <f>NETWORKDAYS.INTL(Table1[[#This Row],[יציאה מטוייב]],Table1[[#This Row],[חזרה מטוייב]],7)</f>
        <v>3</v>
      </c>
      <c r="H156" s="7">
        <f>NETWORKDAYS.INTL(Table1[[#This Row],[יציאה מטוייב]],Table1[[#This Row],[חזרה מטוייב]],7,Table3[מועדי חופשות])</f>
        <v>3</v>
      </c>
      <c r="I156" s="30">
        <f>Table1[[#This Row],[סה"כ ימים]]-Table1[[#This Row],[סה"כ ימים לא כולל סופ"ש, פגרה וחגים]]</f>
        <v>0</v>
      </c>
      <c r="J156" s="21" t="s">
        <v>467</v>
      </c>
    </row>
    <row r="157" spans="1:10" ht="12.75" x14ac:dyDescent="0.2">
      <c r="A157" s="4" t="s">
        <v>77</v>
      </c>
      <c r="B157" s="4" t="s">
        <v>10</v>
      </c>
      <c r="C157" s="4" t="s">
        <v>204</v>
      </c>
      <c r="D157" s="6">
        <v>42677</v>
      </c>
      <c r="E157" s="6">
        <v>42679</v>
      </c>
      <c r="F157" s="7">
        <f>1+Table1[[#This Row],[חזרה מטוייב]]-Table1[[#This Row],[יציאה מטוייב]]</f>
        <v>3</v>
      </c>
      <c r="G157" s="31">
        <f>NETWORKDAYS.INTL(Table1[[#This Row],[יציאה מטוייב]],Table1[[#This Row],[חזרה מטוייב]],7)</f>
        <v>1</v>
      </c>
      <c r="H157" s="7">
        <f>NETWORKDAYS.INTL(Table1[[#This Row],[יציאה מטוייב]],Table1[[#This Row],[חזרה מטוייב]],7,Table3[מועדי חופשות])</f>
        <v>1</v>
      </c>
      <c r="I157" s="30">
        <f>Table1[[#This Row],[סה"כ ימים]]-Table1[[#This Row],[סה"כ ימים לא כולל סופ"ש, פגרה וחגים]]</f>
        <v>2</v>
      </c>
      <c r="J157" s="21" t="s">
        <v>467</v>
      </c>
    </row>
    <row r="158" spans="1:10" ht="12.75" x14ac:dyDescent="0.2">
      <c r="A158" s="4" t="s">
        <v>20</v>
      </c>
      <c r="B158" s="4" t="s">
        <v>4</v>
      </c>
      <c r="C158" s="4" t="s">
        <v>123</v>
      </c>
      <c r="D158" s="6">
        <v>42677</v>
      </c>
      <c r="E158" s="6">
        <v>42679</v>
      </c>
      <c r="F158" s="7">
        <f>1+Table1[[#This Row],[חזרה מטוייב]]-Table1[[#This Row],[יציאה מטוייב]]</f>
        <v>3</v>
      </c>
      <c r="G158" s="31">
        <f>NETWORKDAYS.INTL(Table1[[#This Row],[יציאה מטוייב]],Table1[[#This Row],[חזרה מטוייב]],7)</f>
        <v>1</v>
      </c>
      <c r="H158" s="7">
        <f>NETWORKDAYS.INTL(Table1[[#This Row],[יציאה מטוייב]],Table1[[#This Row],[חזרה מטוייב]],7,Table3[מועדי חופשות])</f>
        <v>1</v>
      </c>
      <c r="I158" s="30">
        <f>Table1[[#This Row],[סה"כ ימים]]-Table1[[#This Row],[סה"כ ימים לא כולל סופ"ש, פגרה וחגים]]</f>
        <v>2</v>
      </c>
      <c r="J158" s="21" t="s">
        <v>467</v>
      </c>
    </row>
    <row r="159" spans="1:10" ht="12.75" x14ac:dyDescent="0.2">
      <c r="A159" s="4" t="s">
        <v>205</v>
      </c>
      <c r="B159" s="4" t="s">
        <v>206</v>
      </c>
      <c r="C159" s="4" t="s">
        <v>207</v>
      </c>
      <c r="D159" s="6">
        <v>42671</v>
      </c>
      <c r="E159" s="6">
        <v>42673</v>
      </c>
      <c r="F159" s="7">
        <f>1+Table1[[#This Row],[חזרה מטוייב]]-Table1[[#This Row],[יציאה מטוייב]]</f>
        <v>3</v>
      </c>
      <c r="G159" s="31">
        <f>NETWORKDAYS.INTL(Table1[[#This Row],[יציאה מטוייב]],Table1[[#This Row],[חזרה מטוייב]],7)</f>
        <v>1</v>
      </c>
      <c r="H159" s="7">
        <f>NETWORKDAYS.INTL(Table1[[#This Row],[יציאה מטוייב]],Table1[[#This Row],[חזרה מטוייב]],7,Table3[מועדי חופשות])</f>
        <v>1</v>
      </c>
      <c r="I159" s="30">
        <f>Table1[[#This Row],[סה"כ ימים]]-Table1[[#This Row],[סה"כ ימים לא כולל סופ"ש, פגרה וחגים]]</f>
        <v>2</v>
      </c>
      <c r="J159" s="21" t="s">
        <v>467</v>
      </c>
    </row>
    <row r="160" spans="1:10" ht="12.75" x14ac:dyDescent="0.2">
      <c r="A160" s="4" t="s">
        <v>137</v>
      </c>
      <c r="B160" s="4" t="s">
        <v>7</v>
      </c>
      <c r="C160" s="4" t="s">
        <v>208</v>
      </c>
      <c r="D160" s="6">
        <v>42663</v>
      </c>
      <c r="E160" s="6">
        <v>42666</v>
      </c>
      <c r="F160" s="7">
        <f>1+Table1[[#This Row],[חזרה מטוייב]]-Table1[[#This Row],[יציאה מטוייב]]</f>
        <v>4</v>
      </c>
      <c r="G160" s="31">
        <f>NETWORKDAYS.INTL(Table1[[#This Row],[יציאה מטוייב]],Table1[[#This Row],[חזרה מטוייב]],7)</f>
        <v>2</v>
      </c>
      <c r="H160" s="7">
        <f>NETWORKDAYS.INTL(Table1[[#This Row],[יציאה מטוייב]],Table1[[#This Row],[חזרה מטוייב]],7,Table3[מועדי חופשות])</f>
        <v>0</v>
      </c>
      <c r="I160" s="30">
        <f>Table1[[#This Row],[סה"כ ימים]]-Table1[[#This Row],[סה"כ ימים לא כולל סופ"ש, פגרה וחגים]]</f>
        <v>4</v>
      </c>
      <c r="J160" s="21" t="s">
        <v>467</v>
      </c>
    </row>
    <row r="161" spans="1:10" ht="12.75" x14ac:dyDescent="0.2">
      <c r="A161" s="4" t="s">
        <v>40</v>
      </c>
      <c r="B161" s="4" t="s">
        <v>70</v>
      </c>
      <c r="C161" s="4" t="s">
        <v>209</v>
      </c>
      <c r="D161" s="6">
        <v>42659</v>
      </c>
      <c r="E161" s="6">
        <v>42666</v>
      </c>
      <c r="F161" s="7">
        <f>1+Table1[[#This Row],[חזרה מטוייב]]-Table1[[#This Row],[יציאה מטוייב]]</f>
        <v>8</v>
      </c>
      <c r="G161" s="31">
        <f>NETWORKDAYS.INTL(Table1[[#This Row],[יציאה מטוייב]],Table1[[#This Row],[חזרה מטוייב]],7)</f>
        <v>6</v>
      </c>
      <c r="H161" s="7">
        <f>NETWORKDAYS.INTL(Table1[[#This Row],[יציאה מטוייב]],Table1[[#This Row],[חזרה מטוייב]],7,Table3[מועדי חופשות])</f>
        <v>0</v>
      </c>
      <c r="I161" s="30">
        <f>Table1[[#This Row],[סה"כ ימים]]-Table1[[#This Row],[סה"כ ימים לא כולל סופ"ש, פגרה וחגים]]</f>
        <v>8</v>
      </c>
      <c r="J161" s="21" t="s">
        <v>467</v>
      </c>
    </row>
    <row r="162" spans="1:10" ht="12.75" x14ac:dyDescent="0.2">
      <c r="A162" s="4" t="s">
        <v>210</v>
      </c>
      <c r="B162" s="4" t="s">
        <v>38</v>
      </c>
      <c r="C162" s="4" t="s">
        <v>211</v>
      </c>
      <c r="D162" s="6">
        <v>42659</v>
      </c>
      <c r="E162" s="6">
        <v>42664</v>
      </c>
      <c r="F162" s="7">
        <f>1+Table1[[#This Row],[חזרה מטוייב]]-Table1[[#This Row],[יציאה מטוייב]]</f>
        <v>6</v>
      </c>
      <c r="G162" s="31">
        <f>NETWORKDAYS.INTL(Table1[[#This Row],[יציאה מטוייב]],Table1[[#This Row],[חזרה מטוייב]],7)</f>
        <v>5</v>
      </c>
      <c r="H162" s="7">
        <f>NETWORKDAYS.INTL(Table1[[#This Row],[יציאה מטוייב]],Table1[[#This Row],[חזרה מטוייב]],7,Table3[מועדי חופשות])</f>
        <v>0</v>
      </c>
      <c r="I162" s="30">
        <f>Table1[[#This Row],[סה"כ ימים]]-Table1[[#This Row],[סה"כ ימים לא כולל סופ"ש, פגרה וחגים]]</f>
        <v>6</v>
      </c>
      <c r="J162" s="21" t="s">
        <v>467</v>
      </c>
    </row>
    <row r="163" spans="1:10" ht="12.75" x14ac:dyDescent="0.2">
      <c r="A163" s="4" t="s">
        <v>89</v>
      </c>
      <c r="B163" s="4" t="s">
        <v>90</v>
      </c>
      <c r="C163" s="4" t="s">
        <v>212</v>
      </c>
      <c r="D163" s="6">
        <v>42656</v>
      </c>
      <c r="E163" s="6">
        <v>42658</v>
      </c>
      <c r="F163" s="7">
        <f>1+Table1[[#This Row],[חזרה מטוייב]]-Table1[[#This Row],[יציאה מטוייב]]</f>
        <v>3</v>
      </c>
      <c r="G163" s="31">
        <f>NETWORKDAYS.INTL(Table1[[#This Row],[יציאה מטוייב]],Table1[[#This Row],[חזרה מטוייב]],7)</f>
        <v>1</v>
      </c>
      <c r="H163" s="7">
        <f>NETWORKDAYS.INTL(Table1[[#This Row],[יציאה מטוייב]],Table1[[#This Row],[חזרה מטוייב]],7,Table3[מועדי חופשות])</f>
        <v>0</v>
      </c>
      <c r="I163" s="30">
        <f>Table1[[#This Row],[סה"כ ימים]]-Table1[[#This Row],[סה"כ ימים לא כולל סופ"ש, פגרה וחגים]]</f>
        <v>3</v>
      </c>
      <c r="J163" s="21" t="s">
        <v>467</v>
      </c>
    </row>
    <row r="164" spans="1:10" ht="12.75" x14ac:dyDescent="0.2">
      <c r="A164" s="4" t="s">
        <v>81</v>
      </c>
      <c r="B164" s="4" t="s">
        <v>177</v>
      </c>
      <c r="C164" s="4" t="s">
        <v>213</v>
      </c>
      <c r="D164" s="6">
        <v>42652</v>
      </c>
      <c r="E164" s="6">
        <v>42653</v>
      </c>
      <c r="F164" s="7">
        <f>1+Table1[[#This Row],[חזרה מטוייב]]-Table1[[#This Row],[יציאה מטוייב]]</f>
        <v>2</v>
      </c>
      <c r="G164" s="31">
        <f>NETWORKDAYS.INTL(Table1[[#This Row],[יציאה מטוייב]],Table1[[#This Row],[חזרה מטוייב]],7)</f>
        <v>2</v>
      </c>
      <c r="H164" s="7">
        <f>NETWORKDAYS.INTL(Table1[[#This Row],[יציאה מטוייב]],Table1[[#This Row],[חזרה מטוייב]],7,Table3[מועדי חופשות])</f>
        <v>0</v>
      </c>
      <c r="I164" s="30">
        <f>Table1[[#This Row],[סה"כ ימים]]-Table1[[#This Row],[סה"כ ימים לא כולל סופ"ש, פגרה וחגים]]</f>
        <v>2</v>
      </c>
      <c r="J164" s="21" t="s">
        <v>467</v>
      </c>
    </row>
    <row r="165" spans="1:10" ht="12.75" x14ac:dyDescent="0.2">
      <c r="A165" s="4" t="s">
        <v>93</v>
      </c>
      <c r="B165" s="4" t="s">
        <v>21</v>
      </c>
      <c r="C165" s="4" t="s">
        <v>214</v>
      </c>
      <c r="D165" s="6">
        <v>42649</v>
      </c>
      <c r="E165" s="6">
        <v>42652</v>
      </c>
      <c r="F165" s="7">
        <f>1+Table1[[#This Row],[חזרה מטוייב]]-Table1[[#This Row],[יציאה מטוייב]]</f>
        <v>4</v>
      </c>
      <c r="G165" s="31">
        <f>NETWORKDAYS.INTL(Table1[[#This Row],[יציאה מטוייב]],Table1[[#This Row],[חזרה מטוייב]],7)</f>
        <v>2</v>
      </c>
      <c r="H165" s="7">
        <f>NETWORKDAYS.INTL(Table1[[#This Row],[יציאה מטוייב]],Table1[[#This Row],[חזרה מטוייב]],7,Table3[מועדי חופשות])</f>
        <v>0</v>
      </c>
      <c r="I165" s="30">
        <f>Table1[[#This Row],[סה"כ ימים]]-Table1[[#This Row],[סה"כ ימים לא כולל סופ"ש, פגרה וחגים]]</f>
        <v>4</v>
      </c>
      <c r="J165" s="21" t="s">
        <v>467</v>
      </c>
    </row>
    <row r="166" spans="1:10" ht="12.75" x14ac:dyDescent="0.2">
      <c r="A166" s="4" t="s">
        <v>9</v>
      </c>
      <c r="B166" s="4" t="s">
        <v>215</v>
      </c>
      <c r="C166" s="4" t="s">
        <v>216</v>
      </c>
      <c r="D166" s="6">
        <v>42648</v>
      </c>
      <c r="E166" s="6">
        <v>42653</v>
      </c>
      <c r="F166" s="7">
        <f>1+Table1[[#This Row],[חזרה מטוייב]]-Table1[[#This Row],[יציאה מטוייב]]</f>
        <v>6</v>
      </c>
      <c r="G166" s="31">
        <f>NETWORKDAYS.INTL(Table1[[#This Row],[יציאה מטוייב]],Table1[[#This Row],[חזרה מטוייב]],7)</f>
        <v>4</v>
      </c>
      <c r="H166" s="7">
        <f>NETWORKDAYS.INTL(Table1[[#This Row],[יציאה מטוייב]],Table1[[#This Row],[חזרה מטוייב]],7,Table3[מועדי חופשות])</f>
        <v>0</v>
      </c>
      <c r="I166" s="30">
        <f>Table1[[#This Row],[סה"כ ימים]]-Table1[[#This Row],[סה"כ ימים לא כולל סופ"ש, פגרה וחגים]]</f>
        <v>6</v>
      </c>
      <c r="J166" s="21" t="s">
        <v>467</v>
      </c>
    </row>
    <row r="167" spans="1:10" ht="12.75" x14ac:dyDescent="0.2">
      <c r="A167" s="4" t="s">
        <v>25</v>
      </c>
      <c r="B167" s="4" t="s">
        <v>90</v>
      </c>
      <c r="C167" s="4" t="s">
        <v>217</v>
      </c>
      <c r="D167" s="6">
        <v>42645</v>
      </c>
      <c r="E167" s="6">
        <v>42647</v>
      </c>
      <c r="F167" s="7">
        <f>1+Table1[[#This Row],[חזרה מטוייב]]-Table1[[#This Row],[יציאה מטוייב]]</f>
        <v>3</v>
      </c>
      <c r="G167" s="31">
        <f>NETWORKDAYS.INTL(Table1[[#This Row],[יציאה מטוייב]],Table1[[#This Row],[חזרה מטוייב]],7)</f>
        <v>3</v>
      </c>
      <c r="H167" s="7">
        <f>NETWORKDAYS.INTL(Table1[[#This Row],[יציאה מטוייב]],Table1[[#This Row],[חזרה מטוייב]],7,Table3[מועדי חופשות])</f>
        <v>0</v>
      </c>
      <c r="I167" s="30">
        <f>Table1[[#This Row],[סה"כ ימים]]-Table1[[#This Row],[סה"כ ימים לא כולל סופ"ש, פגרה וחגים]]</f>
        <v>3</v>
      </c>
      <c r="J167" s="21" t="s">
        <v>467</v>
      </c>
    </row>
    <row r="168" spans="1:10" ht="12.75" x14ac:dyDescent="0.2">
      <c r="A168" s="4" t="s">
        <v>81</v>
      </c>
      <c r="B168" s="4" t="s">
        <v>4</v>
      </c>
      <c r="C168" s="4" t="s">
        <v>218</v>
      </c>
      <c r="D168" s="6">
        <v>42641</v>
      </c>
      <c r="E168" s="6">
        <v>42643</v>
      </c>
      <c r="F168" s="7">
        <f>1+Table1[[#This Row],[חזרה מטוייב]]-Table1[[#This Row],[יציאה מטוייב]]</f>
        <v>3</v>
      </c>
      <c r="G168" s="31">
        <f>NETWORKDAYS.INTL(Table1[[#This Row],[יציאה מטוייב]],Table1[[#This Row],[חזרה מטוייב]],7)</f>
        <v>2</v>
      </c>
      <c r="H168" s="7">
        <f>NETWORKDAYS.INTL(Table1[[#This Row],[יציאה מטוייב]],Table1[[#This Row],[חזרה מטוייב]],7,Table3[מועדי חופשות])</f>
        <v>0</v>
      </c>
      <c r="I168" s="30">
        <f>Table1[[#This Row],[סה"כ ימים]]-Table1[[#This Row],[סה"כ ימים לא כולל סופ"ש, פגרה וחגים]]</f>
        <v>3</v>
      </c>
      <c r="J168" s="21" t="s">
        <v>467</v>
      </c>
    </row>
    <row r="169" spans="1:10" ht="12.75" x14ac:dyDescent="0.2">
      <c r="A169" s="4" t="s">
        <v>34</v>
      </c>
      <c r="B169" s="4" t="s">
        <v>4</v>
      </c>
      <c r="C169" s="4" t="s">
        <v>219</v>
      </c>
      <c r="D169" s="6">
        <v>42639</v>
      </c>
      <c r="E169" s="6">
        <v>42641</v>
      </c>
      <c r="F169" s="7">
        <f>1+Table1[[#This Row],[חזרה מטוייב]]-Table1[[#This Row],[יציאה מטוייב]]</f>
        <v>3</v>
      </c>
      <c r="G169" s="31">
        <f>NETWORKDAYS.INTL(Table1[[#This Row],[יציאה מטוייב]],Table1[[#This Row],[חזרה מטוייב]],7)</f>
        <v>3</v>
      </c>
      <c r="H169" s="7">
        <f>NETWORKDAYS.INTL(Table1[[#This Row],[יציאה מטוייב]],Table1[[#This Row],[חזרה מטוייב]],7,Table3[מועדי חופשות])</f>
        <v>0</v>
      </c>
      <c r="I169" s="30">
        <f>Table1[[#This Row],[סה"כ ימים]]-Table1[[#This Row],[סה"כ ימים לא כולל סופ"ש, פגרה וחגים]]</f>
        <v>3</v>
      </c>
      <c r="J169" s="21" t="s">
        <v>467</v>
      </c>
    </row>
    <row r="170" spans="1:10" ht="12.75" x14ac:dyDescent="0.2">
      <c r="A170" s="4" t="s">
        <v>139</v>
      </c>
      <c r="B170" s="4" t="s">
        <v>220</v>
      </c>
      <c r="C170" s="4" t="s">
        <v>221</v>
      </c>
      <c r="D170" s="6">
        <v>42638</v>
      </c>
      <c r="E170" s="6">
        <v>42644</v>
      </c>
      <c r="F170" s="7">
        <f>1+Table1[[#This Row],[חזרה מטוייב]]-Table1[[#This Row],[יציאה מטוייב]]</f>
        <v>7</v>
      </c>
      <c r="G170" s="31">
        <f>NETWORKDAYS.INTL(Table1[[#This Row],[יציאה מטוייב]],Table1[[#This Row],[חזרה מטוייב]],7)</f>
        <v>5</v>
      </c>
      <c r="H170" s="7">
        <f>NETWORKDAYS.INTL(Table1[[#This Row],[יציאה מטוייב]],Table1[[#This Row],[חזרה מטוייב]],7,Table3[מועדי חופשות])</f>
        <v>0</v>
      </c>
      <c r="I170" s="30">
        <f>Table1[[#This Row],[סה"כ ימים]]-Table1[[#This Row],[סה"כ ימים לא כולל סופ"ש, פגרה וחגים]]</f>
        <v>7</v>
      </c>
      <c r="J170" s="21" t="s">
        <v>467</v>
      </c>
    </row>
    <row r="171" spans="1:10" ht="12.75" x14ac:dyDescent="0.2">
      <c r="A171" s="4" t="s">
        <v>89</v>
      </c>
      <c r="B171" s="4" t="s">
        <v>90</v>
      </c>
      <c r="C171" s="4" t="s">
        <v>222</v>
      </c>
      <c r="D171" s="6">
        <v>42638</v>
      </c>
      <c r="E171" s="6">
        <v>42641</v>
      </c>
      <c r="F171" s="7">
        <f>1+Table1[[#This Row],[חזרה מטוייב]]-Table1[[#This Row],[יציאה מטוייב]]</f>
        <v>4</v>
      </c>
      <c r="G171" s="31">
        <f>NETWORKDAYS.INTL(Table1[[#This Row],[יציאה מטוייב]],Table1[[#This Row],[חזרה מטוייב]],7)</f>
        <v>4</v>
      </c>
      <c r="H171" s="7">
        <f>NETWORKDAYS.INTL(Table1[[#This Row],[יציאה מטוייב]],Table1[[#This Row],[חזרה מטוייב]],7,Table3[מועדי חופשות])</f>
        <v>0</v>
      </c>
      <c r="I171" s="30">
        <f>Table1[[#This Row],[סה"כ ימים]]-Table1[[#This Row],[סה"כ ימים לא כולל סופ"ש, פגרה וחגים]]</f>
        <v>4</v>
      </c>
      <c r="J171" s="21" t="s">
        <v>467</v>
      </c>
    </row>
    <row r="172" spans="1:10" ht="12.75" x14ac:dyDescent="0.2">
      <c r="A172" s="4" t="s">
        <v>9</v>
      </c>
      <c r="B172" s="4" t="s">
        <v>223</v>
      </c>
      <c r="C172" s="4" t="s">
        <v>224</v>
      </c>
      <c r="D172" s="6">
        <v>42638</v>
      </c>
      <c r="E172" s="6">
        <v>42642</v>
      </c>
      <c r="F172" s="7">
        <f>1+Table1[[#This Row],[חזרה מטוייב]]-Table1[[#This Row],[יציאה מטוייב]]</f>
        <v>5</v>
      </c>
      <c r="G172" s="31">
        <f>NETWORKDAYS.INTL(Table1[[#This Row],[יציאה מטוייב]],Table1[[#This Row],[חזרה מטוייב]],7)</f>
        <v>5</v>
      </c>
      <c r="H172" s="7">
        <f>NETWORKDAYS.INTL(Table1[[#This Row],[יציאה מטוייב]],Table1[[#This Row],[חזרה מטוייב]],7,Table3[מועדי חופשות])</f>
        <v>0</v>
      </c>
      <c r="I172" s="30">
        <f>Table1[[#This Row],[סה"כ ימים]]-Table1[[#This Row],[סה"כ ימים לא כולל סופ"ש, פגרה וחגים]]</f>
        <v>5</v>
      </c>
      <c r="J172" s="21" t="s">
        <v>467</v>
      </c>
    </row>
    <row r="173" spans="1:10" ht="12.75" x14ac:dyDescent="0.2">
      <c r="A173" s="4" t="s">
        <v>43</v>
      </c>
      <c r="B173" s="4" t="s">
        <v>10</v>
      </c>
      <c r="C173" s="4" t="s">
        <v>225</v>
      </c>
      <c r="D173" s="6">
        <v>42636</v>
      </c>
      <c r="E173" s="6">
        <v>42639</v>
      </c>
      <c r="F173" s="7">
        <f>1+Table1[[#This Row],[חזרה מטוייב]]-Table1[[#This Row],[יציאה מטוייב]]</f>
        <v>4</v>
      </c>
      <c r="G173" s="31">
        <f>NETWORKDAYS.INTL(Table1[[#This Row],[יציאה מטוייב]],Table1[[#This Row],[חזרה מטוייב]],7)</f>
        <v>2</v>
      </c>
      <c r="H173" s="7">
        <f>NETWORKDAYS.INTL(Table1[[#This Row],[יציאה מטוייב]],Table1[[#This Row],[חזרה מטוייב]],7,Table3[מועדי חופשות])</f>
        <v>0</v>
      </c>
      <c r="I173" s="30">
        <f>Table1[[#This Row],[סה"כ ימים]]-Table1[[#This Row],[סה"כ ימים לא כולל סופ"ש, פגרה וחגים]]</f>
        <v>4</v>
      </c>
      <c r="J173" s="21" t="s">
        <v>467</v>
      </c>
    </row>
    <row r="174" spans="1:10" ht="12.75" x14ac:dyDescent="0.2">
      <c r="A174" s="4" t="s">
        <v>199</v>
      </c>
      <c r="B174" s="4" t="s">
        <v>10</v>
      </c>
      <c r="C174" s="4" t="s">
        <v>225</v>
      </c>
      <c r="D174" s="6">
        <v>42636</v>
      </c>
      <c r="E174" s="6">
        <v>42639</v>
      </c>
      <c r="F174" s="7">
        <f>1+Table1[[#This Row],[חזרה מטוייב]]-Table1[[#This Row],[יציאה מטוייב]]</f>
        <v>4</v>
      </c>
      <c r="G174" s="31">
        <f>NETWORKDAYS.INTL(Table1[[#This Row],[יציאה מטוייב]],Table1[[#This Row],[חזרה מטוייב]],7)</f>
        <v>2</v>
      </c>
      <c r="H174" s="7">
        <f>NETWORKDAYS.INTL(Table1[[#This Row],[יציאה מטוייב]],Table1[[#This Row],[חזרה מטוייב]],7,Table3[מועדי חופשות])</f>
        <v>0</v>
      </c>
      <c r="I174" s="30">
        <f>Table1[[#This Row],[סה"כ ימים]]-Table1[[#This Row],[סה"כ ימים לא כולל סופ"ש, פגרה וחגים]]</f>
        <v>4</v>
      </c>
      <c r="J174" s="21" t="s">
        <v>467</v>
      </c>
    </row>
    <row r="175" spans="1:10" ht="12.75" x14ac:dyDescent="0.2">
      <c r="A175" s="4" t="s">
        <v>118</v>
      </c>
      <c r="B175" s="4" t="s">
        <v>10</v>
      </c>
      <c r="C175" s="4" t="s">
        <v>225</v>
      </c>
      <c r="D175" s="6">
        <v>42636</v>
      </c>
      <c r="E175" s="6">
        <v>42642</v>
      </c>
      <c r="F175" s="7">
        <f>1+Table1[[#This Row],[חזרה מטוייב]]-Table1[[#This Row],[יציאה מטוייב]]</f>
        <v>7</v>
      </c>
      <c r="G175" s="31">
        <f>NETWORKDAYS.INTL(Table1[[#This Row],[יציאה מטוייב]],Table1[[#This Row],[חזרה מטוייב]],7)</f>
        <v>5</v>
      </c>
      <c r="H175" s="7">
        <f>NETWORKDAYS.INTL(Table1[[#This Row],[יציאה מטוייב]],Table1[[#This Row],[חזרה מטוייב]],7,Table3[מועדי חופשות])</f>
        <v>0</v>
      </c>
      <c r="I175" s="30">
        <f>Table1[[#This Row],[סה"כ ימים]]-Table1[[#This Row],[סה"כ ימים לא כולל סופ"ש, פגרה וחגים]]</f>
        <v>7</v>
      </c>
      <c r="J175" s="21" t="s">
        <v>467</v>
      </c>
    </row>
    <row r="176" spans="1:10" ht="12.75" x14ac:dyDescent="0.2">
      <c r="A176" s="4" t="s">
        <v>37</v>
      </c>
      <c r="B176" s="4" t="s">
        <v>226</v>
      </c>
      <c r="C176" s="4" t="s">
        <v>227</v>
      </c>
      <c r="D176" s="6">
        <v>42634</v>
      </c>
      <c r="E176" s="6">
        <v>42642</v>
      </c>
      <c r="F176" s="7">
        <f>1+Table1[[#This Row],[חזרה מטוייב]]-Table1[[#This Row],[יציאה מטוייב]]</f>
        <v>9</v>
      </c>
      <c r="G176" s="31">
        <f>NETWORKDAYS.INTL(Table1[[#This Row],[יציאה מטוייב]],Table1[[#This Row],[חזרה מטוייב]],7)</f>
        <v>7</v>
      </c>
      <c r="H176" s="7">
        <f>NETWORKDAYS.INTL(Table1[[#This Row],[יציאה מטוייב]],Table1[[#This Row],[חזרה מטוייב]],7,Table3[מועדי חופשות])</f>
        <v>0</v>
      </c>
      <c r="I176" s="30">
        <f>Table1[[#This Row],[סה"כ ימים]]-Table1[[#This Row],[סה"כ ימים לא כולל סופ"ש, פגרה וחגים]]</f>
        <v>9</v>
      </c>
      <c r="J176" s="21" t="s">
        <v>467</v>
      </c>
    </row>
    <row r="177" spans="1:10" ht="12.75" x14ac:dyDescent="0.2">
      <c r="A177" s="4" t="s">
        <v>228</v>
      </c>
      <c r="B177" s="4" t="s">
        <v>10</v>
      </c>
      <c r="C177" s="4" t="s">
        <v>229</v>
      </c>
      <c r="D177" s="6">
        <v>42633</v>
      </c>
      <c r="E177" s="6">
        <v>42635</v>
      </c>
      <c r="F177" s="7">
        <f>1+Table1[[#This Row],[חזרה מטוייב]]-Table1[[#This Row],[יציאה מטוייב]]</f>
        <v>3</v>
      </c>
      <c r="G177" s="31">
        <f>NETWORKDAYS.INTL(Table1[[#This Row],[יציאה מטוייב]],Table1[[#This Row],[חזרה מטוייב]],7)</f>
        <v>3</v>
      </c>
      <c r="H177" s="7">
        <f>NETWORKDAYS.INTL(Table1[[#This Row],[יציאה מטוייב]],Table1[[#This Row],[חזרה מטוייב]],7,Table3[מועדי חופשות])</f>
        <v>0</v>
      </c>
      <c r="I177" s="30">
        <f>Table1[[#This Row],[סה"כ ימים]]-Table1[[#This Row],[סה"כ ימים לא כולל סופ"ש, פגרה וחגים]]</f>
        <v>3</v>
      </c>
      <c r="J177" s="21" t="s">
        <v>467</v>
      </c>
    </row>
    <row r="178" spans="1:10" ht="12.75" x14ac:dyDescent="0.2">
      <c r="A178" s="4" t="s">
        <v>15</v>
      </c>
      <c r="B178" s="4" t="s">
        <v>10</v>
      </c>
      <c r="C178" s="4" t="s">
        <v>230</v>
      </c>
      <c r="D178" s="6">
        <v>42631</v>
      </c>
      <c r="E178" s="6">
        <v>42634</v>
      </c>
      <c r="F178" s="7">
        <f>1+Table1[[#This Row],[חזרה מטוייב]]-Table1[[#This Row],[יציאה מטוייב]]</f>
        <v>4</v>
      </c>
      <c r="G178" s="31">
        <f>NETWORKDAYS.INTL(Table1[[#This Row],[יציאה מטוייב]],Table1[[#This Row],[חזרה מטוייב]],7)</f>
        <v>4</v>
      </c>
      <c r="H178" s="7">
        <f>NETWORKDAYS.INTL(Table1[[#This Row],[יציאה מטוייב]],Table1[[#This Row],[חזרה מטוייב]],7,Table3[מועדי חופשות])</f>
        <v>0</v>
      </c>
      <c r="I178" s="30">
        <f>Table1[[#This Row],[סה"כ ימים]]-Table1[[#This Row],[סה"כ ימים לא כולל סופ"ש, פגרה וחגים]]</f>
        <v>4</v>
      </c>
      <c r="J178" s="21" t="s">
        <v>467</v>
      </c>
    </row>
    <row r="179" spans="1:10" ht="12.75" x14ac:dyDescent="0.2">
      <c r="A179" s="4" t="s">
        <v>153</v>
      </c>
      <c r="B179" s="4" t="s">
        <v>151</v>
      </c>
      <c r="C179" s="4" t="s">
        <v>231</v>
      </c>
      <c r="D179" s="6">
        <v>42630</v>
      </c>
      <c r="E179" s="6">
        <v>42632</v>
      </c>
      <c r="F179" s="7">
        <f>1+Table1[[#This Row],[חזרה מטוייב]]-Table1[[#This Row],[יציאה מטוייב]]</f>
        <v>3</v>
      </c>
      <c r="G179" s="31">
        <f>NETWORKDAYS.INTL(Table1[[#This Row],[יציאה מטוייב]],Table1[[#This Row],[חזרה מטוייב]],7)</f>
        <v>2</v>
      </c>
      <c r="H179" s="7">
        <f>NETWORKDAYS.INTL(Table1[[#This Row],[יציאה מטוייב]],Table1[[#This Row],[חזרה מטוייב]],7,Table3[מועדי חופשות])</f>
        <v>0</v>
      </c>
      <c r="I179" s="30">
        <f>Table1[[#This Row],[סה"כ ימים]]-Table1[[#This Row],[סה"כ ימים לא כולל סופ"ש, פגרה וחגים]]</f>
        <v>3</v>
      </c>
      <c r="J179" s="21" t="s">
        <v>467</v>
      </c>
    </row>
    <row r="180" spans="1:10" ht="12.75" x14ac:dyDescent="0.2">
      <c r="A180" s="4" t="s">
        <v>110</v>
      </c>
      <c r="B180" s="4" t="s">
        <v>10</v>
      </c>
      <c r="C180" s="4" t="s">
        <v>232</v>
      </c>
      <c r="D180" s="6">
        <v>42628</v>
      </c>
      <c r="E180" s="6">
        <v>42631</v>
      </c>
      <c r="F180" s="7">
        <f>1+Table1[[#This Row],[חזרה מטוייב]]-Table1[[#This Row],[יציאה מטוייב]]</f>
        <v>4</v>
      </c>
      <c r="G180" s="31">
        <f>NETWORKDAYS.INTL(Table1[[#This Row],[יציאה מטוייב]],Table1[[#This Row],[חזרה מטוייב]],7)</f>
        <v>2</v>
      </c>
      <c r="H180" s="7">
        <f>NETWORKDAYS.INTL(Table1[[#This Row],[יציאה מטוייב]],Table1[[#This Row],[חזרה מטוייב]],7,Table3[מועדי חופשות])</f>
        <v>0</v>
      </c>
      <c r="I180" s="30">
        <f>Table1[[#This Row],[סה"כ ימים]]-Table1[[#This Row],[סה"כ ימים לא כולל סופ"ש, פגרה וחגים]]</f>
        <v>4</v>
      </c>
      <c r="J180" s="21" t="s">
        <v>467</v>
      </c>
    </row>
    <row r="181" spans="1:10" ht="12.75" x14ac:dyDescent="0.2">
      <c r="A181" s="4" t="s">
        <v>3</v>
      </c>
      <c r="B181" s="4" t="s">
        <v>10</v>
      </c>
      <c r="C181" s="4" t="s">
        <v>233</v>
      </c>
      <c r="D181" s="6">
        <v>42625</v>
      </c>
      <c r="E181" s="6">
        <v>42636</v>
      </c>
      <c r="F181" s="7">
        <f>1+Table1[[#This Row],[חזרה מטוייב]]-Table1[[#This Row],[יציאה מטוייב]]</f>
        <v>12</v>
      </c>
      <c r="G181" s="31">
        <f>NETWORKDAYS.INTL(Table1[[#This Row],[יציאה מטוייב]],Table1[[#This Row],[חזרה מטוייב]],7)</f>
        <v>9</v>
      </c>
      <c r="H181" s="7">
        <f>NETWORKDAYS.INTL(Table1[[#This Row],[יציאה מטוייב]],Table1[[#This Row],[חזרה מטוייב]],7,Table3[מועדי חופשות])</f>
        <v>0</v>
      </c>
      <c r="I181" s="30">
        <f>Table1[[#This Row],[סה"כ ימים]]-Table1[[#This Row],[סה"כ ימים לא כולל סופ"ש, פגרה וחגים]]</f>
        <v>12</v>
      </c>
      <c r="J181" s="21" t="s">
        <v>467</v>
      </c>
    </row>
    <row r="182" spans="1:10" ht="12.75" x14ac:dyDescent="0.2">
      <c r="A182" s="4" t="s">
        <v>234</v>
      </c>
      <c r="B182" s="4" t="s">
        <v>4</v>
      </c>
      <c r="C182" s="4" t="s">
        <v>235</v>
      </c>
      <c r="D182" s="6">
        <v>42625</v>
      </c>
      <c r="E182" s="6">
        <v>42628</v>
      </c>
      <c r="F182" s="7">
        <f>1+Table1[[#This Row],[חזרה מטוייב]]-Table1[[#This Row],[יציאה מטוייב]]</f>
        <v>4</v>
      </c>
      <c r="G182" s="31">
        <f>NETWORKDAYS.INTL(Table1[[#This Row],[יציאה מטוייב]],Table1[[#This Row],[חזרה מטוייב]],7)</f>
        <v>4</v>
      </c>
      <c r="H182" s="7">
        <f>NETWORKDAYS.INTL(Table1[[#This Row],[יציאה מטוייב]],Table1[[#This Row],[חזרה מטוייב]],7,Table3[מועדי חופשות])</f>
        <v>0</v>
      </c>
      <c r="I182" s="30">
        <f>Table1[[#This Row],[סה"כ ימים]]-Table1[[#This Row],[סה"כ ימים לא כולל סופ"ש, פגרה וחגים]]</f>
        <v>4</v>
      </c>
      <c r="J182" s="21" t="s">
        <v>467</v>
      </c>
    </row>
    <row r="183" spans="1:10" ht="12.75" x14ac:dyDescent="0.2">
      <c r="A183" s="4" t="s">
        <v>153</v>
      </c>
      <c r="B183" s="4" t="s">
        <v>4</v>
      </c>
      <c r="C183" s="4" t="s">
        <v>152</v>
      </c>
      <c r="D183" s="6">
        <v>42620</v>
      </c>
      <c r="E183" s="6">
        <v>42622</v>
      </c>
      <c r="F183" s="7">
        <f>1+Table1[[#This Row],[חזרה מטוייב]]-Table1[[#This Row],[יציאה מטוייב]]</f>
        <v>3</v>
      </c>
      <c r="G183" s="31">
        <f>NETWORKDAYS.INTL(Table1[[#This Row],[יציאה מטוייב]],Table1[[#This Row],[חזרה מטוייב]],7)</f>
        <v>2</v>
      </c>
      <c r="H183" s="7">
        <f>NETWORKDAYS.INTL(Table1[[#This Row],[יציאה מטוייב]],Table1[[#This Row],[חזרה מטוייב]],7,Table3[מועדי חופשות])</f>
        <v>0</v>
      </c>
      <c r="I183" s="30">
        <f>Table1[[#This Row],[סה"כ ימים]]-Table1[[#This Row],[סה"כ ימים לא כולל סופ"ש, פגרה וחגים]]</f>
        <v>3</v>
      </c>
      <c r="J183" s="21" t="s">
        <v>467</v>
      </c>
    </row>
    <row r="184" spans="1:10" ht="12.75" x14ac:dyDescent="0.2">
      <c r="A184" s="4" t="s">
        <v>79</v>
      </c>
      <c r="B184" s="4" t="s">
        <v>4</v>
      </c>
      <c r="C184" s="4" t="s">
        <v>152</v>
      </c>
      <c r="D184" s="6">
        <v>42620</v>
      </c>
      <c r="E184" s="6">
        <v>42622</v>
      </c>
      <c r="F184" s="7">
        <f>1+Table1[[#This Row],[חזרה מטוייב]]-Table1[[#This Row],[יציאה מטוייב]]</f>
        <v>3</v>
      </c>
      <c r="G184" s="31">
        <f>NETWORKDAYS.INTL(Table1[[#This Row],[יציאה מטוייב]],Table1[[#This Row],[חזרה מטוייב]],7)</f>
        <v>2</v>
      </c>
      <c r="H184" s="7">
        <f>NETWORKDAYS.INTL(Table1[[#This Row],[יציאה מטוייב]],Table1[[#This Row],[חזרה מטוייב]],7,Table3[מועדי חופשות])</f>
        <v>0</v>
      </c>
      <c r="I184" s="30">
        <f>Table1[[#This Row],[סה"כ ימים]]-Table1[[#This Row],[סה"כ ימים לא כולל סופ"ש, פגרה וחגים]]</f>
        <v>3</v>
      </c>
      <c r="J184" s="21" t="s">
        <v>467</v>
      </c>
    </row>
    <row r="185" spans="1:10" ht="12.75" x14ac:dyDescent="0.2">
      <c r="A185" s="4" t="s">
        <v>156</v>
      </c>
      <c r="B185" s="4" t="s">
        <v>4</v>
      </c>
      <c r="C185" s="4" t="s">
        <v>152</v>
      </c>
      <c r="D185" s="6">
        <v>42619</v>
      </c>
      <c r="E185" s="6">
        <v>42623</v>
      </c>
      <c r="F185" s="7">
        <f>1+Table1[[#This Row],[חזרה מטוייב]]-Table1[[#This Row],[יציאה מטוייב]]</f>
        <v>5</v>
      </c>
      <c r="G185" s="31">
        <f>NETWORKDAYS.INTL(Table1[[#This Row],[יציאה מטוייב]],Table1[[#This Row],[חזרה מטוייב]],7)</f>
        <v>3</v>
      </c>
      <c r="H185" s="7">
        <f>NETWORKDAYS.INTL(Table1[[#This Row],[יציאה מטוייב]],Table1[[#This Row],[חזרה מטוייב]],7,Table3[מועדי חופשות])</f>
        <v>0</v>
      </c>
      <c r="I185" s="30">
        <f>Table1[[#This Row],[סה"כ ימים]]-Table1[[#This Row],[סה"כ ימים לא כולל סופ"ש, פגרה וחגים]]</f>
        <v>5</v>
      </c>
      <c r="J185" s="21" t="s">
        <v>467</v>
      </c>
    </row>
    <row r="186" spans="1:10" ht="12.75" x14ac:dyDescent="0.2">
      <c r="A186" s="4" t="s">
        <v>184</v>
      </c>
      <c r="B186" s="4" t="s">
        <v>236</v>
      </c>
      <c r="C186" s="4" t="s">
        <v>87</v>
      </c>
      <c r="D186" s="6">
        <v>42618</v>
      </c>
      <c r="E186" s="6">
        <v>42623</v>
      </c>
      <c r="F186" s="7">
        <f>1+Table1[[#This Row],[חזרה מטוייב]]-Table1[[#This Row],[יציאה מטוייב]]</f>
        <v>6</v>
      </c>
      <c r="G186" s="31">
        <f>NETWORKDAYS.INTL(Table1[[#This Row],[יציאה מטוייב]],Table1[[#This Row],[חזרה מטוייב]],7)</f>
        <v>4</v>
      </c>
      <c r="H186" s="7">
        <f>NETWORKDAYS.INTL(Table1[[#This Row],[יציאה מטוייב]],Table1[[#This Row],[חזרה מטוייב]],7,Table3[מועדי חופשות])</f>
        <v>0</v>
      </c>
      <c r="I186" s="30">
        <f>Table1[[#This Row],[סה"כ ימים]]-Table1[[#This Row],[סה"כ ימים לא כולל סופ"ש, פגרה וחגים]]</f>
        <v>6</v>
      </c>
      <c r="J186" s="21" t="s">
        <v>467</v>
      </c>
    </row>
    <row r="187" spans="1:10" ht="12.75" x14ac:dyDescent="0.2">
      <c r="A187" s="4" t="s">
        <v>92</v>
      </c>
      <c r="B187" s="4" t="s">
        <v>236</v>
      </c>
      <c r="C187" s="4" t="s">
        <v>87</v>
      </c>
      <c r="D187" s="6">
        <v>42618</v>
      </c>
      <c r="E187" s="6">
        <v>42623</v>
      </c>
      <c r="F187" s="7">
        <f>1+Table1[[#This Row],[חזרה מטוייב]]-Table1[[#This Row],[יציאה מטוייב]]</f>
        <v>6</v>
      </c>
      <c r="G187" s="31">
        <f>NETWORKDAYS.INTL(Table1[[#This Row],[יציאה מטוייב]],Table1[[#This Row],[חזרה מטוייב]],7)</f>
        <v>4</v>
      </c>
      <c r="H187" s="7">
        <f>NETWORKDAYS.INTL(Table1[[#This Row],[יציאה מטוייב]],Table1[[#This Row],[חזרה מטוייב]],7,Table3[מועדי חופשות])</f>
        <v>0</v>
      </c>
      <c r="I187" s="30">
        <f>Table1[[#This Row],[סה"כ ימים]]-Table1[[#This Row],[סה"כ ימים לא כולל סופ"ש, פגרה וחגים]]</f>
        <v>6</v>
      </c>
      <c r="J187" s="21" t="s">
        <v>467</v>
      </c>
    </row>
    <row r="188" spans="1:10" ht="12.75" x14ac:dyDescent="0.2">
      <c r="A188" s="4" t="s">
        <v>74</v>
      </c>
      <c r="B188" s="4" t="s">
        <v>236</v>
      </c>
      <c r="C188" s="4" t="s">
        <v>237</v>
      </c>
      <c r="D188" s="6">
        <v>42618</v>
      </c>
      <c r="E188" s="6">
        <v>42623</v>
      </c>
      <c r="F188" s="7">
        <f>1+Table1[[#This Row],[חזרה מטוייב]]-Table1[[#This Row],[יציאה מטוייב]]</f>
        <v>6</v>
      </c>
      <c r="G188" s="31">
        <f>NETWORKDAYS.INTL(Table1[[#This Row],[יציאה מטוייב]],Table1[[#This Row],[חזרה מטוייב]],7)</f>
        <v>4</v>
      </c>
      <c r="H188" s="7">
        <f>NETWORKDAYS.INTL(Table1[[#This Row],[יציאה מטוייב]],Table1[[#This Row],[חזרה מטוייב]],7,Table3[מועדי חופשות])</f>
        <v>0</v>
      </c>
      <c r="I188" s="30">
        <f>Table1[[#This Row],[סה"כ ימים]]-Table1[[#This Row],[סה"כ ימים לא כולל סופ"ש, פגרה וחגים]]</f>
        <v>6</v>
      </c>
      <c r="J188" s="21" t="s">
        <v>467</v>
      </c>
    </row>
    <row r="189" spans="1:10" ht="12.75" x14ac:dyDescent="0.2">
      <c r="A189" s="4" t="s">
        <v>238</v>
      </c>
      <c r="B189" s="4" t="s">
        <v>236</v>
      </c>
      <c r="C189" s="4" t="s">
        <v>237</v>
      </c>
      <c r="D189" s="6">
        <v>42618</v>
      </c>
      <c r="E189" s="6">
        <v>42623</v>
      </c>
      <c r="F189" s="7">
        <f>1+Table1[[#This Row],[חזרה מטוייב]]-Table1[[#This Row],[יציאה מטוייב]]</f>
        <v>6</v>
      </c>
      <c r="G189" s="31">
        <f>NETWORKDAYS.INTL(Table1[[#This Row],[יציאה מטוייב]],Table1[[#This Row],[חזרה מטוייב]],7)</f>
        <v>4</v>
      </c>
      <c r="H189" s="7">
        <f>NETWORKDAYS.INTL(Table1[[#This Row],[יציאה מטוייב]],Table1[[#This Row],[חזרה מטוייב]],7,Table3[מועדי חופשות])</f>
        <v>0</v>
      </c>
      <c r="I189" s="30">
        <f>Table1[[#This Row],[סה"כ ימים]]-Table1[[#This Row],[סה"כ ימים לא כולל סופ"ש, פגרה וחגים]]</f>
        <v>6</v>
      </c>
      <c r="J189" s="21" t="s">
        <v>467</v>
      </c>
    </row>
    <row r="190" spans="1:10" ht="12.75" x14ac:dyDescent="0.2">
      <c r="A190" s="4" t="s">
        <v>137</v>
      </c>
      <c r="B190" s="4" t="s">
        <v>236</v>
      </c>
      <c r="C190" s="4" t="s">
        <v>87</v>
      </c>
      <c r="D190" s="6">
        <v>42618</v>
      </c>
      <c r="E190" s="6">
        <v>42623</v>
      </c>
      <c r="F190" s="7">
        <f>1+Table1[[#This Row],[חזרה מטוייב]]-Table1[[#This Row],[יציאה מטוייב]]</f>
        <v>6</v>
      </c>
      <c r="G190" s="31">
        <f>NETWORKDAYS.INTL(Table1[[#This Row],[יציאה מטוייב]],Table1[[#This Row],[חזרה מטוייב]],7)</f>
        <v>4</v>
      </c>
      <c r="H190" s="7">
        <f>NETWORKDAYS.INTL(Table1[[#This Row],[יציאה מטוייב]],Table1[[#This Row],[חזרה מטוייב]],7,Table3[מועדי חופשות])</f>
        <v>0</v>
      </c>
      <c r="I190" s="30">
        <f>Table1[[#This Row],[סה"כ ימים]]-Table1[[#This Row],[סה"כ ימים לא כולל סופ"ש, פגרה וחגים]]</f>
        <v>6</v>
      </c>
      <c r="J190" s="21" t="s">
        <v>467</v>
      </c>
    </row>
    <row r="191" spans="1:10" ht="12.75" x14ac:dyDescent="0.2">
      <c r="A191" s="4" t="s">
        <v>58</v>
      </c>
      <c r="B191" s="4" t="s">
        <v>90</v>
      </c>
      <c r="C191" s="4" t="s">
        <v>150</v>
      </c>
      <c r="D191" s="6">
        <v>42615</v>
      </c>
      <c r="E191" s="6">
        <v>42617</v>
      </c>
      <c r="F191" s="7">
        <f>1+Table1[[#This Row],[חזרה מטוייב]]-Table1[[#This Row],[יציאה מטוייב]]</f>
        <v>3</v>
      </c>
      <c r="G191" s="31">
        <f>NETWORKDAYS.INTL(Table1[[#This Row],[יציאה מטוייב]],Table1[[#This Row],[חזרה מטוייב]],7)</f>
        <v>1</v>
      </c>
      <c r="H191" s="7">
        <f>NETWORKDAYS.INTL(Table1[[#This Row],[יציאה מטוייב]],Table1[[#This Row],[חזרה מטוייב]],7,Table3[מועדי חופשות])</f>
        <v>0</v>
      </c>
      <c r="I191" s="30">
        <f>Table1[[#This Row],[סה"כ ימים]]-Table1[[#This Row],[סה"כ ימים לא כולל סופ"ש, פגרה וחגים]]</f>
        <v>3</v>
      </c>
      <c r="J191" s="21" t="s">
        <v>467</v>
      </c>
    </row>
    <row r="192" spans="1:10" ht="12.75" x14ac:dyDescent="0.2">
      <c r="A192" s="4" t="s">
        <v>153</v>
      </c>
      <c r="B192" s="4" t="s">
        <v>239</v>
      </c>
      <c r="C192" s="4" t="s">
        <v>240</v>
      </c>
      <c r="D192" s="6">
        <v>42614</v>
      </c>
      <c r="E192" s="6">
        <v>42620</v>
      </c>
      <c r="F192" s="7">
        <f>1+Table1[[#This Row],[חזרה מטוייב]]-Table1[[#This Row],[יציאה מטוייב]]</f>
        <v>7</v>
      </c>
      <c r="G192" s="31">
        <f>NETWORKDAYS.INTL(Table1[[#This Row],[יציאה מטוייב]],Table1[[#This Row],[חזרה מטוייב]],7)</f>
        <v>5</v>
      </c>
      <c r="H192" s="7">
        <f>NETWORKDAYS.INTL(Table1[[#This Row],[יציאה מטוייב]],Table1[[#This Row],[חזרה מטוייב]],7,Table3[מועדי חופשות])</f>
        <v>0</v>
      </c>
      <c r="I192" s="30">
        <f>Table1[[#This Row],[סה"כ ימים]]-Table1[[#This Row],[סה"כ ימים לא כולל סופ"ש, פגרה וחגים]]</f>
        <v>7</v>
      </c>
      <c r="J192" s="21" t="s">
        <v>467</v>
      </c>
    </row>
    <row r="193" spans="1:10" ht="12.75" x14ac:dyDescent="0.2">
      <c r="A193" s="4" t="s">
        <v>20</v>
      </c>
      <c r="B193" s="4" t="s">
        <v>241</v>
      </c>
      <c r="C193" s="4" t="s">
        <v>123</v>
      </c>
      <c r="D193" s="6">
        <v>42609</v>
      </c>
      <c r="E193" s="6">
        <v>42611</v>
      </c>
      <c r="F193" s="7">
        <f>1+Table1[[#This Row],[חזרה מטוייב]]-Table1[[#This Row],[יציאה מטוייב]]</f>
        <v>3</v>
      </c>
      <c r="G193" s="31">
        <f>NETWORKDAYS.INTL(Table1[[#This Row],[יציאה מטוייב]],Table1[[#This Row],[חזרה מטוייב]],7)</f>
        <v>2</v>
      </c>
      <c r="H193" s="7">
        <f>NETWORKDAYS.INTL(Table1[[#This Row],[יציאה מטוייב]],Table1[[#This Row],[חזרה מטוייב]],7,Table3[מועדי חופשות])</f>
        <v>0</v>
      </c>
      <c r="I193" s="30">
        <f>Table1[[#This Row],[סה"כ ימים]]-Table1[[#This Row],[סה"כ ימים לא כולל סופ"ש, פגרה וחגים]]</f>
        <v>3</v>
      </c>
      <c r="J193" s="21" t="s">
        <v>467</v>
      </c>
    </row>
    <row r="194" spans="1:10" ht="12.75" x14ac:dyDescent="0.2">
      <c r="A194" s="4" t="s">
        <v>47</v>
      </c>
      <c r="B194" s="4" t="s">
        <v>242</v>
      </c>
      <c r="C194" s="4" t="s">
        <v>243</v>
      </c>
      <c r="D194" s="6">
        <v>42608</v>
      </c>
      <c r="E194" s="6">
        <v>42614</v>
      </c>
      <c r="F194" s="7">
        <f>1+Table1[[#This Row],[חזרה מטוייב]]-Table1[[#This Row],[יציאה מטוייב]]</f>
        <v>7</v>
      </c>
      <c r="G194" s="31">
        <f>NETWORKDAYS.INTL(Table1[[#This Row],[יציאה מטוייב]],Table1[[#This Row],[חזרה מטוייב]],7)</f>
        <v>5</v>
      </c>
      <c r="H194" s="7">
        <f>NETWORKDAYS.INTL(Table1[[#This Row],[יציאה מטוייב]],Table1[[#This Row],[חזרה מטוייב]],7,Table3[מועדי חופשות])</f>
        <v>0</v>
      </c>
      <c r="I194" s="30">
        <f>Table1[[#This Row],[סה"כ ימים]]-Table1[[#This Row],[סה"כ ימים לא כולל סופ"ש, פגרה וחגים]]</f>
        <v>7</v>
      </c>
      <c r="J194" s="21" t="s">
        <v>467</v>
      </c>
    </row>
    <row r="195" spans="1:10" ht="12.75" x14ac:dyDescent="0.2">
      <c r="A195" s="4" t="s">
        <v>118</v>
      </c>
      <c r="B195" s="4" t="s">
        <v>10</v>
      </c>
      <c r="C195" s="4" t="s">
        <v>244</v>
      </c>
      <c r="D195" s="6">
        <v>42601</v>
      </c>
      <c r="E195" s="6">
        <v>42605</v>
      </c>
      <c r="F195" s="7">
        <f>1+Table1[[#This Row],[חזרה מטוייב]]-Table1[[#This Row],[יציאה מטוייב]]</f>
        <v>5</v>
      </c>
      <c r="G195" s="31">
        <f>NETWORKDAYS.INTL(Table1[[#This Row],[יציאה מטוייב]],Table1[[#This Row],[חזרה מטוייב]],7)</f>
        <v>3</v>
      </c>
      <c r="H195" s="7">
        <f>NETWORKDAYS.INTL(Table1[[#This Row],[יציאה מטוייב]],Table1[[#This Row],[חזרה מטוייב]],7,Table3[מועדי חופשות])</f>
        <v>0</v>
      </c>
      <c r="I195" s="30">
        <f>Table1[[#This Row],[סה"כ ימים]]-Table1[[#This Row],[סה"כ ימים לא כולל סופ"ש, פגרה וחגים]]</f>
        <v>5</v>
      </c>
      <c r="J195" s="21" t="s">
        <v>467</v>
      </c>
    </row>
    <row r="196" spans="1:10" ht="12.75" x14ac:dyDescent="0.2">
      <c r="A196" s="4" t="s">
        <v>119</v>
      </c>
      <c r="B196" s="4" t="s">
        <v>108</v>
      </c>
      <c r="C196" s="4" t="s">
        <v>245</v>
      </c>
      <c r="D196" s="6">
        <v>42588</v>
      </c>
      <c r="E196" s="6">
        <v>42593</v>
      </c>
      <c r="F196" s="7">
        <f>1+Table1[[#This Row],[חזרה מטוייב]]-Table1[[#This Row],[יציאה מטוייב]]</f>
        <v>6</v>
      </c>
      <c r="G196" s="31">
        <f>NETWORKDAYS.INTL(Table1[[#This Row],[יציאה מטוייב]],Table1[[#This Row],[חזרה מטוייב]],7)</f>
        <v>5</v>
      </c>
      <c r="H196" s="7">
        <f>NETWORKDAYS.INTL(Table1[[#This Row],[יציאה מטוייב]],Table1[[#This Row],[חזרה מטוייב]],7,Table3[מועדי חופשות])</f>
        <v>1</v>
      </c>
      <c r="I196" s="30">
        <f>Table1[[#This Row],[סה"כ ימים]]-Table1[[#This Row],[סה"כ ימים לא כולל סופ"ש, פגרה וחגים]]</f>
        <v>5</v>
      </c>
      <c r="J196" s="21" t="s">
        <v>467</v>
      </c>
    </row>
    <row r="197" spans="1:10" ht="12.75" x14ac:dyDescent="0.2">
      <c r="A197" s="4" t="s">
        <v>3</v>
      </c>
      <c r="B197" s="4" t="s">
        <v>108</v>
      </c>
      <c r="C197" s="4" t="s">
        <v>245</v>
      </c>
      <c r="D197" s="6">
        <v>42588</v>
      </c>
      <c r="E197" s="6">
        <v>42593</v>
      </c>
      <c r="F197" s="7">
        <f>1+Table1[[#This Row],[חזרה מטוייב]]-Table1[[#This Row],[יציאה מטוייב]]</f>
        <v>6</v>
      </c>
      <c r="G197" s="31">
        <f>NETWORKDAYS.INTL(Table1[[#This Row],[יציאה מטוייב]],Table1[[#This Row],[חזרה מטוייב]],7)</f>
        <v>5</v>
      </c>
      <c r="H197" s="7">
        <f>NETWORKDAYS.INTL(Table1[[#This Row],[יציאה מטוייב]],Table1[[#This Row],[חזרה מטוייב]],7,Table3[מועדי חופשות])</f>
        <v>1</v>
      </c>
      <c r="I197" s="30">
        <f>Table1[[#This Row],[סה"כ ימים]]-Table1[[#This Row],[סה"כ ימים לא כולל סופ"ש, פגרה וחגים]]</f>
        <v>5</v>
      </c>
      <c r="J197" s="21" t="s">
        <v>467</v>
      </c>
    </row>
    <row r="198" spans="1:10" ht="12.75" x14ac:dyDescent="0.2">
      <c r="A198" s="4" t="s">
        <v>118</v>
      </c>
      <c r="B198" s="4" t="s">
        <v>108</v>
      </c>
      <c r="C198" s="4" t="s">
        <v>245</v>
      </c>
      <c r="D198" s="6">
        <v>42588</v>
      </c>
      <c r="E198" s="6">
        <v>42593</v>
      </c>
      <c r="F198" s="7">
        <f>1+Table1[[#This Row],[חזרה מטוייב]]-Table1[[#This Row],[יציאה מטוייב]]</f>
        <v>6</v>
      </c>
      <c r="G198" s="31">
        <f>NETWORKDAYS.INTL(Table1[[#This Row],[יציאה מטוייב]],Table1[[#This Row],[חזרה מטוייב]],7)</f>
        <v>5</v>
      </c>
      <c r="H198" s="7">
        <f>NETWORKDAYS.INTL(Table1[[#This Row],[יציאה מטוייב]],Table1[[#This Row],[חזרה מטוייב]],7,Table3[מועדי חופשות])</f>
        <v>1</v>
      </c>
      <c r="I198" s="30">
        <f>Table1[[#This Row],[סה"כ ימים]]-Table1[[#This Row],[סה"כ ימים לא כולל סופ"ש, פגרה וחגים]]</f>
        <v>5</v>
      </c>
      <c r="J198" s="21" t="s">
        <v>467</v>
      </c>
    </row>
    <row r="199" spans="1:10" ht="12.75" x14ac:dyDescent="0.2">
      <c r="A199" s="4" t="s">
        <v>77</v>
      </c>
      <c r="B199" s="4" t="s">
        <v>108</v>
      </c>
      <c r="C199" s="4" t="s">
        <v>245</v>
      </c>
      <c r="D199" s="6">
        <v>42588</v>
      </c>
      <c r="E199" s="6">
        <v>42593</v>
      </c>
      <c r="F199" s="7">
        <f>1+Table1[[#This Row],[חזרה מטוייב]]-Table1[[#This Row],[יציאה מטוייב]]</f>
        <v>6</v>
      </c>
      <c r="G199" s="31">
        <f>NETWORKDAYS.INTL(Table1[[#This Row],[יציאה מטוייב]],Table1[[#This Row],[חזרה מטוייב]],7)</f>
        <v>5</v>
      </c>
      <c r="H199" s="7">
        <f>NETWORKDAYS.INTL(Table1[[#This Row],[יציאה מטוייב]],Table1[[#This Row],[חזרה מטוייב]],7,Table3[מועדי חופשות])</f>
        <v>1</v>
      </c>
      <c r="I199" s="30">
        <f>Table1[[#This Row],[סה"כ ימים]]-Table1[[#This Row],[סה"כ ימים לא כולל סופ"ש, פגרה וחגים]]</f>
        <v>5</v>
      </c>
      <c r="J199" s="21" t="s">
        <v>467</v>
      </c>
    </row>
    <row r="200" spans="1:10" ht="12.75" x14ac:dyDescent="0.2">
      <c r="A200" s="4" t="s">
        <v>179</v>
      </c>
      <c r="B200" s="4" t="s">
        <v>177</v>
      </c>
      <c r="C200" s="4" t="s">
        <v>246</v>
      </c>
      <c r="D200" s="6">
        <v>42585</v>
      </c>
      <c r="E200" s="6">
        <v>42588</v>
      </c>
      <c r="F200" s="7">
        <f>1+Table1[[#This Row],[חזרה מטוייב]]-Table1[[#This Row],[יציאה מטוייב]]</f>
        <v>4</v>
      </c>
      <c r="G200" s="31">
        <f>NETWORKDAYS.INTL(Table1[[#This Row],[יציאה מטוייב]],Table1[[#This Row],[חזרה מטוייב]],7)</f>
        <v>2</v>
      </c>
      <c r="H200" s="7">
        <f>NETWORKDAYS.INTL(Table1[[#This Row],[יציאה מטוייב]],Table1[[#This Row],[חזרה מטוייב]],7,Table3[מועדי חופשות])</f>
        <v>2</v>
      </c>
      <c r="I200" s="30">
        <f>Table1[[#This Row],[סה"כ ימים]]-Table1[[#This Row],[סה"כ ימים לא כולל סופ"ש, פגרה וחגים]]</f>
        <v>2</v>
      </c>
      <c r="J200" s="21" t="s">
        <v>467</v>
      </c>
    </row>
    <row r="201" spans="1:10" ht="12.75" x14ac:dyDescent="0.2">
      <c r="A201" s="4" t="s">
        <v>92</v>
      </c>
      <c r="B201" s="4" t="s">
        <v>29</v>
      </c>
      <c r="C201" s="4" t="s">
        <v>247</v>
      </c>
      <c r="D201" s="6">
        <v>42574</v>
      </c>
      <c r="E201" s="6">
        <v>42575</v>
      </c>
      <c r="F201" s="7">
        <f>1+Table1[[#This Row],[חזרה מטוייב]]-Table1[[#This Row],[יציאה מטוייב]]</f>
        <v>2</v>
      </c>
      <c r="G201" s="31">
        <f>NETWORKDAYS.INTL(Table1[[#This Row],[יציאה מטוייב]],Table1[[#This Row],[חזרה מטוייב]],7)</f>
        <v>1</v>
      </c>
      <c r="H201" s="7">
        <f>NETWORKDAYS.INTL(Table1[[#This Row],[יציאה מטוייב]],Table1[[#This Row],[חזרה מטוייב]],7,Table3[מועדי חופשות])</f>
        <v>1</v>
      </c>
      <c r="I201" s="30">
        <f>Table1[[#This Row],[סה"כ ימים]]-Table1[[#This Row],[סה"כ ימים לא כולל סופ"ש, פגרה וחגים]]</f>
        <v>1</v>
      </c>
      <c r="J201" s="21" t="s">
        <v>467</v>
      </c>
    </row>
    <row r="202" spans="1:10" ht="12.75" x14ac:dyDescent="0.2">
      <c r="A202" s="4" t="s">
        <v>23</v>
      </c>
      <c r="B202" s="4" t="s">
        <v>248</v>
      </c>
      <c r="C202" s="4" t="s">
        <v>249</v>
      </c>
      <c r="D202" s="6">
        <v>42574</v>
      </c>
      <c r="E202" s="6">
        <v>42581</v>
      </c>
      <c r="F202" s="7">
        <f>1+Table1[[#This Row],[חזרה מטוייב]]-Table1[[#This Row],[יציאה מטוייב]]</f>
        <v>8</v>
      </c>
      <c r="G202" s="31">
        <f>NETWORKDAYS.INTL(Table1[[#This Row],[יציאה מטוייב]],Table1[[#This Row],[חזרה מטוייב]],7)</f>
        <v>5</v>
      </c>
      <c r="H202" s="7">
        <f>NETWORKDAYS.INTL(Table1[[#This Row],[יציאה מטוייב]],Table1[[#This Row],[חזרה מטוייב]],7,Table3[מועדי חופשות])</f>
        <v>5</v>
      </c>
      <c r="I202" s="30">
        <f>Table1[[#This Row],[סה"כ ימים]]-Table1[[#This Row],[סה"כ ימים לא כולל סופ"ש, פגרה וחגים]]</f>
        <v>3</v>
      </c>
      <c r="J202" s="21" t="s">
        <v>467</v>
      </c>
    </row>
    <row r="203" spans="1:10" ht="12.75" x14ac:dyDescent="0.2">
      <c r="A203" s="4" t="s">
        <v>40</v>
      </c>
      <c r="B203" s="4" t="s">
        <v>90</v>
      </c>
      <c r="C203" s="4" t="s">
        <v>250</v>
      </c>
      <c r="D203" s="6">
        <v>42572</v>
      </c>
      <c r="E203" s="6">
        <v>42575</v>
      </c>
      <c r="F203" s="7">
        <f>1+Table1[[#This Row],[חזרה מטוייב]]-Table1[[#This Row],[יציאה מטוייב]]</f>
        <v>4</v>
      </c>
      <c r="G203" s="31">
        <f>NETWORKDAYS.INTL(Table1[[#This Row],[יציאה מטוייב]],Table1[[#This Row],[חזרה מטוייב]],7)</f>
        <v>2</v>
      </c>
      <c r="H203" s="7">
        <f>NETWORKDAYS.INTL(Table1[[#This Row],[יציאה מטוייב]],Table1[[#This Row],[חזרה מטוייב]],7,Table3[מועדי חופשות])</f>
        <v>2</v>
      </c>
      <c r="I203" s="30">
        <f>Table1[[#This Row],[סה"כ ימים]]-Table1[[#This Row],[סה"כ ימים לא כולל סופ"ש, פגרה וחגים]]</f>
        <v>2</v>
      </c>
      <c r="J203" s="21" t="s">
        <v>467</v>
      </c>
    </row>
    <row r="204" spans="1:10" ht="12.75" x14ac:dyDescent="0.2">
      <c r="A204" s="4" t="s">
        <v>186</v>
      </c>
      <c r="B204" s="4" t="s">
        <v>10</v>
      </c>
      <c r="C204" s="4" t="s">
        <v>251</v>
      </c>
      <c r="D204" s="6">
        <v>42569</v>
      </c>
      <c r="E204" s="6">
        <v>42571</v>
      </c>
      <c r="F204" s="7">
        <f>1+Table1[[#This Row],[חזרה מטוייב]]-Table1[[#This Row],[יציאה מטוייב]]</f>
        <v>3</v>
      </c>
      <c r="G204" s="31">
        <f>NETWORKDAYS.INTL(Table1[[#This Row],[יציאה מטוייב]],Table1[[#This Row],[חזרה מטוייב]],7)</f>
        <v>3</v>
      </c>
      <c r="H204" s="7">
        <f>NETWORKDAYS.INTL(Table1[[#This Row],[יציאה מטוייב]],Table1[[#This Row],[חזרה מטוייב]],7,Table3[מועדי חופשות])</f>
        <v>3</v>
      </c>
      <c r="I204" s="30">
        <f>Table1[[#This Row],[סה"כ ימים]]-Table1[[#This Row],[סה"כ ימים לא כולל סופ"ש, פגרה וחגים]]</f>
        <v>0</v>
      </c>
      <c r="J204" s="21" t="s">
        <v>467</v>
      </c>
    </row>
    <row r="205" spans="1:10" ht="12.75" x14ac:dyDescent="0.2">
      <c r="A205" s="4" t="s">
        <v>47</v>
      </c>
      <c r="B205" s="4" t="s">
        <v>10</v>
      </c>
      <c r="C205" s="4" t="s">
        <v>252</v>
      </c>
      <c r="D205" s="6">
        <v>42569</v>
      </c>
      <c r="E205" s="6">
        <v>42573</v>
      </c>
      <c r="F205" s="7">
        <f>1+Table1[[#This Row],[חזרה מטוייב]]-Table1[[#This Row],[יציאה מטוייב]]</f>
        <v>5</v>
      </c>
      <c r="G205" s="31">
        <f>NETWORKDAYS.INTL(Table1[[#This Row],[יציאה מטוייב]],Table1[[#This Row],[חזרה מטוייב]],7)</f>
        <v>4</v>
      </c>
      <c r="H205" s="7">
        <f>NETWORKDAYS.INTL(Table1[[#This Row],[יציאה מטוייב]],Table1[[#This Row],[חזרה מטוייב]],7,Table3[מועדי חופשות])</f>
        <v>4</v>
      </c>
      <c r="I205" s="30">
        <f>Table1[[#This Row],[סה"כ ימים]]-Table1[[#This Row],[סה"כ ימים לא כולל סופ"ש, פגרה וחגים]]</f>
        <v>1</v>
      </c>
      <c r="J205" s="21" t="s">
        <v>467</v>
      </c>
    </row>
    <row r="206" spans="1:10" ht="12.75" x14ac:dyDescent="0.2">
      <c r="A206" s="4" t="s">
        <v>52</v>
      </c>
      <c r="B206" s="4" t="s">
        <v>4</v>
      </c>
      <c r="C206" s="4" t="s">
        <v>253</v>
      </c>
      <c r="D206" s="6">
        <v>42568</v>
      </c>
      <c r="E206" s="6">
        <v>42573</v>
      </c>
      <c r="F206" s="7">
        <f>1+Table1[[#This Row],[חזרה מטוייב]]-Table1[[#This Row],[יציאה מטוייב]]</f>
        <v>6</v>
      </c>
      <c r="G206" s="31">
        <f>NETWORKDAYS.INTL(Table1[[#This Row],[יציאה מטוייב]],Table1[[#This Row],[חזרה מטוייב]],7)</f>
        <v>5</v>
      </c>
      <c r="H206" s="7">
        <f>NETWORKDAYS.INTL(Table1[[#This Row],[יציאה מטוייב]],Table1[[#This Row],[חזרה מטוייב]],7,Table3[מועדי חופשות])</f>
        <v>5</v>
      </c>
      <c r="I206" s="30">
        <f>Table1[[#This Row],[סה"כ ימים]]-Table1[[#This Row],[סה"כ ימים לא כולל סופ"ש, פגרה וחגים]]</f>
        <v>1</v>
      </c>
      <c r="J206" s="21" t="s">
        <v>467</v>
      </c>
    </row>
    <row r="207" spans="1:10" ht="12.75" x14ac:dyDescent="0.2">
      <c r="A207" s="4" t="s">
        <v>114</v>
      </c>
      <c r="B207" s="4" t="s">
        <v>254</v>
      </c>
      <c r="C207" s="4" t="s">
        <v>255</v>
      </c>
      <c r="D207" s="6">
        <v>42565</v>
      </c>
      <c r="E207" s="6">
        <v>42569</v>
      </c>
      <c r="F207" s="7">
        <f>1+Table1[[#This Row],[חזרה מטוייב]]-Table1[[#This Row],[יציאה מטוייב]]</f>
        <v>5</v>
      </c>
      <c r="G207" s="31">
        <f>NETWORKDAYS.INTL(Table1[[#This Row],[יציאה מטוייב]],Table1[[#This Row],[חזרה מטוייב]],7)</f>
        <v>3</v>
      </c>
      <c r="H207" s="7">
        <f>NETWORKDAYS.INTL(Table1[[#This Row],[יציאה מטוייב]],Table1[[#This Row],[חזרה מטוייב]],7,Table3[מועדי חופשות])</f>
        <v>3</v>
      </c>
      <c r="I207" s="30">
        <f>Table1[[#This Row],[סה"כ ימים]]-Table1[[#This Row],[סה"כ ימים לא כולל סופ"ש, פגרה וחגים]]</f>
        <v>2</v>
      </c>
      <c r="J207" s="21" t="s">
        <v>467</v>
      </c>
    </row>
    <row r="208" spans="1:10" ht="12.75" x14ac:dyDescent="0.2">
      <c r="A208" s="4" t="s">
        <v>40</v>
      </c>
      <c r="B208" s="4" t="s">
        <v>7</v>
      </c>
      <c r="C208" s="4" t="s">
        <v>256</v>
      </c>
      <c r="D208" s="6">
        <v>42561</v>
      </c>
      <c r="E208" s="6">
        <v>42563</v>
      </c>
      <c r="F208" s="7">
        <f>1+Table1[[#This Row],[חזרה מטוייב]]-Table1[[#This Row],[יציאה מטוייב]]</f>
        <v>3</v>
      </c>
      <c r="G208" s="31">
        <f>NETWORKDAYS.INTL(Table1[[#This Row],[יציאה מטוייב]],Table1[[#This Row],[חזרה מטוייב]],7)</f>
        <v>3</v>
      </c>
      <c r="H208" s="7">
        <f>NETWORKDAYS.INTL(Table1[[#This Row],[יציאה מטוייב]],Table1[[#This Row],[חזרה מטוייב]],7,Table3[מועדי חופשות])</f>
        <v>3</v>
      </c>
      <c r="I208" s="30">
        <f>Table1[[#This Row],[סה"כ ימים]]-Table1[[#This Row],[סה"כ ימים לא כולל סופ"ש, פגרה וחגים]]</f>
        <v>0</v>
      </c>
      <c r="J208" s="21" t="s">
        <v>467</v>
      </c>
    </row>
    <row r="209" spans="1:10" ht="12.75" x14ac:dyDescent="0.2">
      <c r="A209" s="4" t="s">
        <v>3</v>
      </c>
      <c r="B209" s="4" t="s">
        <v>134</v>
      </c>
      <c r="C209" s="4" t="s">
        <v>257</v>
      </c>
      <c r="D209" s="6">
        <v>42557</v>
      </c>
      <c r="E209" s="6">
        <v>42559</v>
      </c>
      <c r="F209" s="7">
        <f>1+Table1[[#This Row],[חזרה מטוייב]]-Table1[[#This Row],[יציאה מטוייב]]</f>
        <v>3</v>
      </c>
      <c r="G209" s="31">
        <f>NETWORKDAYS.INTL(Table1[[#This Row],[יציאה מטוייב]],Table1[[#This Row],[חזרה מטוייב]],7)</f>
        <v>2</v>
      </c>
      <c r="H209" s="7">
        <f>NETWORKDAYS.INTL(Table1[[#This Row],[יציאה מטוייב]],Table1[[#This Row],[חזרה מטוייב]],7,Table3[מועדי חופשות])</f>
        <v>2</v>
      </c>
      <c r="I209" s="30">
        <f>Table1[[#This Row],[סה"כ ימים]]-Table1[[#This Row],[סה"כ ימים לא כולל סופ"ש, פגרה וחגים]]</f>
        <v>1</v>
      </c>
      <c r="J209" s="21" t="s">
        <v>467</v>
      </c>
    </row>
    <row r="210" spans="1:10" ht="12.75" x14ac:dyDescent="0.2">
      <c r="A210" s="4" t="s">
        <v>110</v>
      </c>
      <c r="B210" s="4" t="s">
        <v>10</v>
      </c>
      <c r="C210" s="4" t="s">
        <v>258</v>
      </c>
      <c r="D210" s="6">
        <v>42557</v>
      </c>
      <c r="E210" s="6">
        <v>42561</v>
      </c>
      <c r="F210" s="7">
        <f>1+Table1[[#This Row],[חזרה מטוייב]]-Table1[[#This Row],[יציאה מטוייב]]</f>
        <v>5</v>
      </c>
      <c r="G210" s="31">
        <f>NETWORKDAYS.INTL(Table1[[#This Row],[יציאה מטוייב]],Table1[[#This Row],[חזרה מטוייב]],7)</f>
        <v>3</v>
      </c>
      <c r="H210" s="7">
        <f>NETWORKDAYS.INTL(Table1[[#This Row],[יציאה מטוייב]],Table1[[#This Row],[חזרה מטוייב]],7,Table3[מועדי חופשות])</f>
        <v>3</v>
      </c>
      <c r="I210" s="30">
        <f>Table1[[#This Row],[סה"כ ימים]]-Table1[[#This Row],[סה"כ ימים לא כולל סופ"ש, פגרה וחגים]]</f>
        <v>2</v>
      </c>
      <c r="J210" s="21" t="s">
        <v>467</v>
      </c>
    </row>
    <row r="211" spans="1:10" ht="12.75" x14ac:dyDescent="0.2">
      <c r="A211" s="4" t="s">
        <v>15</v>
      </c>
      <c r="B211" s="4" t="s">
        <v>4</v>
      </c>
      <c r="C211" s="4" t="s">
        <v>259</v>
      </c>
      <c r="D211" s="6">
        <v>42553</v>
      </c>
      <c r="E211" s="6">
        <v>42555</v>
      </c>
      <c r="F211" s="7">
        <f>1+Table1[[#This Row],[חזרה מטוייב]]-Table1[[#This Row],[יציאה מטוייב]]</f>
        <v>3</v>
      </c>
      <c r="G211" s="31">
        <f>NETWORKDAYS.INTL(Table1[[#This Row],[יציאה מטוייב]],Table1[[#This Row],[חזרה מטוייב]],7)</f>
        <v>2</v>
      </c>
      <c r="H211" s="7">
        <f>NETWORKDAYS.INTL(Table1[[#This Row],[יציאה מטוייב]],Table1[[#This Row],[חזרה מטוייב]],7,Table3[מועדי חופשות])</f>
        <v>2</v>
      </c>
      <c r="I211" s="30">
        <f>Table1[[#This Row],[סה"כ ימים]]-Table1[[#This Row],[סה"כ ימים לא כולל סופ"ש, פגרה וחגים]]</f>
        <v>1</v>
      </c>
      <c r="J211" s="21" t="s">
        <v>467</v>
      </c>
    </row>
    <row r="212" spans="1:10" ht="12.75" x14ac:dyDescent="0.2">
      <c r="A212" s="4" t="s">
        <v>186</v>
      </c>
      <c r="B212" s="4" t="s">
        <v>4</v>
      </c>
      <c r="C212" s="4" t="s">
        <v>259</v>
      </c>
      <c r="D212" s="6">
        <v>42553</v>
      </c>
      <c r="E212" s="6">
        <v>42555</v>
      </c>
      <c r="F212" s="7">
        <f>1+Table1[[#This Row],[חזרה מטוייב]]-Table1[[#This Row],[יציאה מטוייב]]</f>
        <v>3</v>
      </c>
      <c r="G212" s="31">
        <f>NETWORKDAYS.INTL(Table1[[#This Row],[יציאה מטוייב]],Table1[[#This Row],[חזרה מטוייב]],7)</f>
        <v>2</v>
      </c>
      <c r="H212" s="7">
        <f>NETWORKDAYS.INTL(Table1[[#This Row],[יציאה מטוייב]],Table1[[#This Row],[חזרה מטוייב]],7,Table3[מועדי חופשות])</f>
        <v>2</v>
      </c>
      <c r="I212" s="30">
        <f>Table1[[#This Row],[סה"כ ימים]]-Table1[[#This Row],[סה"כ ימים לא כולל סופ"ש, פגרה וחגים]]</f>
        <v>1</v>
      </c>
      <c r="J212" s="21" t="s">
        <v>467</v>
      </c>
    </row>
    <row r="213" spans="1:10" ht="12.75" x14ac:dyDescent="0.2">
      <c r="A213" s="4" t="s">
        <v>210</v>
      </c>
      <c r="B213" s="4" t="s">
        <v>41</v>
      </c>
      <c r="C213" s="4" t="s">
        <v>260</v>
      </c>
      <c r="D213" s="6">
        <v>42550</v>
      </c>
      <c r="E213" s="6">
        <v>42552</v>
      </c>
      <c r="F213" s="7">
        <f>1+Table1[[#This Row],[חזרה מטוייב]]-Table1[[#This Row],[יציאה מטוייב]]</f>
        <v>3</v>
      </c>
      <c r="G213" s="31">
        <f>NETWORKDAYS.INTL(Table1[[#This Row],[יציאה מטוייב]],Table1[[#This Row],[חזרה מטוייב]],7)</f>
        <v>2</v>
      </c>
      <c r="H213" s="7">
        <f>NETWORKDAYS.INTL(Table1[[#This Row],[יציאה מטוייב]],Table1[[#This Row],[חזרה מטוייב]],7,Table3[מועדי חופשות])</f>
        <v>2</v>
      </c>
      <c r="I213" s="30">
        <f>Table1[[#This Row],[סה"כ ימים]]-Table1[[#This Row],[סה"כ ימים לא כולל סופ"ש, פגרה וחגים]]</f>
        <v>1</v>
      </c>
      <c r="J213" s="21" t="s">
        <v>467</v>
      </c>
    </row>
    <row r="214" spans="1:10" ht="12.75" x14ac:dyDescent="0.2">
      <c r="A214" s="4" t="s">
        <v>136</v>
      </c>
      <c r="B214" s="4" t="s">
        <v>13</v>
      </c>
      <c r="C214" s="4" t="s">
        <v>261</v>
      </c>
      <c r="D214" s="6">
        <v>42548</v>
      </c>
      <c r="E214" s="6">
        <v>42550</v>
      </c>
      <c r="F214" s="7">
        <f>1+Table1[[#This Row],[חזרה מטוייב]]-Table1[[#This Row],[יציאה מטוייב]]</f>
        <v>3</v>
      </c>
      <c r="G214" s="31">
        <f>NETWORKDAYS.INTL(Table1[[#This Row],[יציאה מטוייב]],Table1[[#This Row],[חזרה מטוייב]],7)</f>
        <v>3</v>
      </c>
      <c r="H214" s="7">
        <f>NETWORKDAYS.INTL(Table1[[#This Row],[יציאה מטוייב]],Table1[[#This Row],[חזרה מטוייב]],7,Table3[מועדי חופשות])</f>
        <v>3</v>
      </c>
      <c r="I214" s="30">
        <f>Table1[[#This Row],[סה"כ ימים]]-Table1[[#This Row],[סה"כ ימים לא כולל סופ"ש, פגרה וחגים]]</f>
        <v>0</v>
      </c>
      <c r="J214" s="21" t="s">
        <v>467</v>
      </c>
    </row>
    <row r="215" spans="1:10" ht="12.75" x14ac:dyDescent="0.2">
      <c r="A215" s="4" t="s">
        <v>15</v>
      </c>
      <c r="B215" s="4" t="s">
        <v>32</v>
      </c>
      <c r="C215" s="4" t="s">
        <v>106</v>
      </c>
      <c r="D215" s="6">
        <v>42544</v>
      </c>
      <c r="E215" s="6">
        <v>42545</v>
      </c>
      <c r="F215" s="7">
        <f>1+Table1[[#This Row],[חזרה מטוייב]]-Table1[[#This Row],[יציאה מטוייב]]</f>
        <v>2</v>
      </c>
      <c r="G215" s="31">
        <f>NETWORKDAYS.INTL(Table1[[#This Row],[יציאה מטוייב]],Table1[[#This Row],[חזרה מטוייב]],7)</f>
        <v>1</v>
      </c>
      <c r="H215" s="7">
        <f>NETWORKDAYS.INTL(Table1[[#This Row],[יציאה מטוייב]],Table1[[#This Row],[חזרה מטוייב]],7,Table3[מועדי חופשות])</f>
        <v>1</v>
      </c>
      <c r="I215" s="30">
        <f>Table1[[#This Row],[סה"כ ימים]]-Table1[[#This Row],[סה"כ ימים לא כולל סופ"ש, פגרה וחגים]]</f>
        <v>1</v>
      </c>
      <c r="J215" s="21" t="s">
        <v>467</v>
      </c>
    </row>
    <row r="216" spans="1:10" ht="12.75" x14ac:dyDescent="0.2">
      <c r="A216" s="4" t="s">
        <v>79</v>
      </c>
      <c r="B216" s="4" t="s">
        <v>188</v>
      </c>
      <c r="C216" s="4" t="s">
        <v>262</v>
      </c>
      <c r="D216" s="6">
        <v>42544</v>
      </c>
      <c r="E216" s="6">
        <v>42546</v>
      </c>
      <c r="F216" s="7">
        <f>1+Table1[[#This Row],[חזרה מטוייב]]-Table1[[#This Row],[יציאה מטוייב]]</f>
        <v>3</v>
      </c>
      <c r="G216" s="31">
        <f>NETWORKDAYS.INTL(Table1[[#This Row],[יציאה מטוייב]],Table1[[#This Row],[חזרה מטוייב]],7)</f>
        <v>1</v>
      </c>
      <c r="H216" s="7">
        <f>NETWORKDAYS.INTL(Table1[[#This Row],[יציאה מטוייב]],Table1[[#This Row],[חזרה מטוייב]],7,Table3[מועדי חופשות])</f>
        <v>1</v>
      </c>
      <c r="I216" s="30">
        <f>Table1[[#This Row],[סה"כ ימים]]-Table1[[#This Row],[סה"כ ימים לא כולל סופ"ש, פגרה וחגים]]</f>
        <v>2</v>
      </c>
      <c r="J216" s="21" t="s">
        <v>467</v>
      </c>
    </row>
    <row r="217" spans="1:10" ht="12.75" x14ac:dyDescent="0.2">
      <c r="A217" s="4" t="s">
        <v>34</v>
      </c>
      <c r="B217" s="4" t="s">
        <v>4</v>
      </c>
      <c r="C217" s="4" t="s">
        <v>263</v>
      </c>
      <c r="D217" s="6">
        <v>42543</v>
      </c>
      <c r="E217" s="6">
        <v>42547</v>
      </c>
      <c r="F217" s="7">
        <f>1+Table1[[#This Row],[חזרה מטוייב]]-Table1[[#This Row],[יציאה מטוייב]]</f>
        <v>5</v>
      </c>
      <c r="G217" s="31">
        <f>NETWORKDAYS.INTL(Table1[[#This Row],[יציאה מטוייב]],Table1[[#This Row],[חזרה מטוייב]],7)</f>
        <v>3</v>
      </c>
      <c r="H217" s="7">
        <f>NETWORKDAYS.INTL(Table1[[#This Row],[יציאה מטוייב]],Table1[[#This Row],[חזרה מטוייב]],7,Table3[מועדי חופשות])</f>
        <v>3</v>
      </c>
      <c r="I217" s="30">
        <f>Table1[[#This Row],[סה"כ ימים]]-Table1[[#This Row],[סה"כ ימים לא כולל סופ"ש, פגרה וחגים]]</f>
        <v>2</v>
      </c>
      <c r="J217" s="21" t="s">
        <v>467</v>
      </c>
    </row>
    <row r="218" spans="1:10" ht="12.75" x14ac:dyDescent="0.2">
      <c r="A218" s="4" t="s">
        <v>110</v>
      </c>
      <c r="B218" s="4" t="s">
        <v>38</v>
      </c>
      <c r="C218" s="4" t="s">
        <v>264</v>
      </c>
      <c r="D218" s="6">
        <v>42540</v>
      </c>
      <c r="E218" s="6">
        <v>42544</v>
      </c>
      <c r="F218" s="7">
        <f>1+Table1[[#This Row],[חזרה מטוייב]]-Table1[[#This Row],[יציאה מטוייב]]</f>
        <v>5</v>
      </c>
      <c r="G218" s="31">
        <f>NETWORKDAYS.INTL(Table1[[#This Row],[יציאה מטוייב]],Table1[[#This Row],[חזרה מטוייב]],7)</f>
        <v>5</v>
      </c>
      <c r="H218" s="7">
        <f>NETWORKDAYS.INTL(Table1[[#This Row],[יציאה מטוייב]],Table1[[#This Row],[חזרה מטוייב]],7,Table3[מועדי חופשות])</f>
        <v>5</v>
      </c>
      <c r="I218" s="30">
        <f>Table1[[#This Row],[סה"כ ימים]]-Table1[[#This Row],[סה"כ ימים לא כולל סופ"ש, פגרה וחגים]]</f>
        <v>0</v>
      </c>
      <c r="J218" s="21" t="s">
        <v>467</v>
      </c>
    </row>
    <row r="219" spans="1:10" ht="12.75" x14ac:dyDescent="0.2">
      <c r="A219" s="4" t="s">
        <v>92</v>
      </c>
      <c r="B219" s="4" t="s">
        <v>38</v>
      </c>
      <c r="C219" s="4" t="s">
        <v>145</v>
      </c>
      <c r="D219" s="6">
        <v>42540</v>
      </c>
      <c r="E219" s="6">
        <v>42540</v>
      </c>
      <c r="F219" s="7">
        <f>1+Table1[[#This Row],[חזרה מטוייב]]-Table1[[#This Row],[יציאה מטוייב]]</f>
        <v>1</v>
      </c>
      <c r="G219" s="31">
        <f>NETWORKDAYS.INTL(Table1[[#This Row],[יציאה מטוייב]],Table1[[#This Row],[חזרה מטוייב]],7)</f>
        <v>1</v>
      </c>
      <c r="H219" s="7">
        <f>NETWORKDAYS.INTL(Table1[[#This Row],[יציאה מטוייב]],Table1[[#This Row],[חזרה מטוייב]],7,Table3[מועדי חופשות])</f>
        <v>1</v>
      </c>
      <c r="I219" s="30">
        <f>Table1[[#This Row],[סה"כ ימים]]-Table1[[#This Row],[סה"כ ימים לא כולל סופ"ש, פגרה וחגים]]</f>
        <v>0</v>
      </c>
      <c r="J219" s="21" t="s">
        <v>467</v>
      </c>
    </row>
    <row r="220" spans="1:10" ht="12.75" x14ac:dyDescent="0.2">
      <c r="A220" s="4" t="s">
        <v>55</v>
      </c>
      <c r="B220" s="4" t="s">
        <v>177</v>
      </c>
      <c r="C220" s="4" t="s">
        <v>265</v>
      </c>
      <c r="D220" s="6">
        <v>42538</v>
      </c>
      <c r="E220" s="6">
        <v>42539</v>
      </c>
      <c r="F220" s="7">
        <f>1+Table1[[#This Row],[חזרה מטוייב]]-Table1[[#This Row],[יציאה מטוייב]]</f>
        <v>2</v>
      </c>
      <c r="G220" s="31">
        <f>NETWORKDAYS.INTL(Table1[[#This Row],[יציאה מטוייב]],Table1[[#This Row],[חזרה מטוייב]],7)</f>
        <v>0</v>
      </c>
      <c r="H220" s="7">
        <f>NETWORKDAYS.INTL(Table1[[#This Row],[יציאה מטוייב]],Table1[[#This Row],[חזרה מטוייב]],7,Table3[מועדי חופשות])</f>
        <v>0</v>
      </c>
      <c r="I220" s="30">
        <f>Table1[[#This Row],[סה"כ ימים]]-Table1[[#This Row],[סה"כ ימים לא כולל סופ"ש, פגרה וחגים]]</f>
        <v>2</v>
      </c>
      <c r="J220" s="21" t="s">
        <v>467</v>
      </c>
    </row>
    <row r="221" spans="1:10" ht="12.75" x14ac:dyDescent="0.2">
      <c r="A221" s="4" t="s">
        <v>137</v>
      </c>
      <c r="B221" s="4" t="s">
        <v>38</v>
      </c>
      <c r="C221" s="4" t="s">
        <v>266</v>
      </c>
      <c r="D221" s="6">
        <v>42538</v>
      </c>
      <c r="E221" s="6">
        <v>42540</v>
      </c>
      <c r="F221" s="7">
        <f>1+Table1[[#This Row],[חזרה מטוייב]]-Table1[[#This Row],[יציאה מטוייב]]</f>
        <v>3</v>
      </c>
      <c r="G221" s="31">
        <f>NETWORKDAYS.INTL(Table1[[#This Row],[יציאה מטוייב]],Table1[[#This Row],[חזרה מטוייב]],7)</f>
        <v>1</v>
      </c>
      <c r="H221" s="7">
        <f>NETWORKDAYS.INTL(Table1[[#This Row],[יציאה מטוייב]],Table1[[#This Row],[חזרה מטוייב]],7,Table3[מועדי חופשות])</f>
        <v>1</v>
      </c>
      <c r="I221" s="30">
        <f>Table1[[#This Row],[סה"כ ימים]]-Table1[[#This Row],[סה"כ ימים לא כולל סופ"ש, פגרה וחגים]]</f>
        <v>2</v>
      </c>
      <c r="J221" s="21" t="s">
        <v>467</v>
      </c>
    </row>
    <row r="222" spans="1:10" ht="12.75" x14ac:dyDescent="0.2">
      <c r="A222" s="4" t="s">
        <v>52</v>
      </c>
      <c r="B222" s="4" t="s">
        <v>56</v>
      </c>
      <c r="C222" s="4" t="s">
        <v>267</v>
      </c>
      <c r="D222" s="6">
        <v>42537</v>
      </c>
      <c r="E222" s="6">
        <v>42538</v>
      </c>
      <c r="F222" s="7">
        <f>1+Table1[[#This Row],[חזרה מטוייב]]-Table1[[#This Row],[יציאה מטוייב]]</f>
        <v>2</v>
      </c>
      <c r="G222" s="31">
        <f>NETWORKDAYS.INTL(Table1[[#This Row],[יציאה מטוייב]],Table1[[#This Row],[חזרה מטוייב]],7)</f>
        <v>1</v>
      </c>
      <c r="H222" s="7">
        <f>NETWORKDAYS.INTL(Table1[[#This Row],[יציאה מטוייב]],Table1[[#This Row],[חזרה מטוייב]],7,Table3[מועדי חופשות])</f>
        <v>1</v>
      </c>
      <c r="I222" s="30">
        <f>Table1[[#This Row],[סה"כ ימים]]-Table1[[#This Row],[סה"כ ימים לא כולל סופ"ש, פגרה וחגים]]</f>
        <v>1</v>
      </c>
      <c r="J222" s="21" t="s">
        <v>467</v>
      </c>
    </row>
    <row r="223" spans="1:10" ht="12.75" x14ac:dyDescent="0.2">
      <c r="A223" s="4" t="s">
        <v>158</v>
      </c>
      <c r="B223" s="4" t="s">
        <v>10</v>
      </c>
      <c r="C223" s="4" t="s">
        <v>268</v>
      </c>
      <c r="D223" s="6">
        <v>42526</v>
      </c>
      <c r="E223" s="6">
        <v>42530</v>
      </c>
      <c r="F223" s="7">
        <f>1+Table1[[#This Row],[חזרה מטוייב]]-Table1[[#This Row],[יציאה מטוייב]]</f>
        <v>5</v>
      </c>
      <c r="G223" s="31">
        <f>NETWORKDAYS.INTL(Table1[[#This Row],[יציאה מטוייב]],Table1[[#This Row],[חזרה מטוייב]],7)</f>
        <v>5</v>
      </c>
      <c r="H223" s="7">
        <f>NETWORKDAYS.INTL(Table1[[#This Row],[יציאה מטוייב]],Table1[[#This Row],[חזרה מטוייב]],7,Table3[מועדי חופשות])</f>
        <v>5</v>
      </c>
      <c r="I223" s="30">
        <f>Table1[[#This Row],[סה"כ ימים]]-Table1[[#This Row],[סה"כ ימים לא כולל סופ"ש, פגרה וחגים]]</f>
        <v>0</v>
      </c>
      <c r="J223" s="21" t="s">
        <v>467</v>
      </c>
    </row>
    <row r="224" spans="1:10" ht="12.75" x14ac:dyDescent="0.2">
      <c r="A224" s="4" t="s">
        <v>168</v>
      </c>
      <c r="B224" s="4" t="s">
        <v>10</v>
      </c>
      <c r="C224" s="4" t="s">
        <v>269</v>
      </c>
      <c r="D224" s="6">
        <v>42526</v>
      </c>
      <c r="E224" s="6">
        <v>42528</v>
      </c>
      <c r="F224" s="7">
        <f>1+Table1[[#This Row],[חזרה מטוייב]]-Table1[[#This Row],[יציאה מטוייב]]</f>
        <v>3</v>
      </c>
      <c r="G224" s="31">
        <f>NETWORKDAYS.INTL(Table1[[#This Row],[יציאה מטוייב]],Table1[[#This Row],[חזרה מטוייב]],7)</f>
        <v>3</v>
      </c>
      <c r="H224" s="7">
        <f>NETWORKDAYS.INTL(Table1[[#This Row],[יציאה מטוייב]],Table1[[#This Row],[חזרה מטוייב]],7,Table3[מועדי חופשות])</f>
        <v>3</v>
      </c>
      <c r="I224" s="30">
        <f>Table1[[#This Row],[סה"כ ימים]]-Table1[[#This Row],[סה"כ ימים לא כולל סופ"ש, פגרה וחגים]]</f>
        <v>0</v>
      </c>
      <c r="J224" s="21" t="s">
        <v>467</v>
      </c>
    </row>
    <row r="225" spans="1:10" ht="12.75" x14ac:dyDescent="0.2">
      <c r="A225" s="4" t="s">
        <v>139</v>
      </c>
      <c r="B225" s="4" t="s">
        <v>10</v>
      </c>
      <c r="C225" s="4" t="s">
        <v>270</v>
      </c>
      <c r="D225" s="6">
        <v>42526</v>
      </c>
      <c r="E225" s="6">
        <v>42527</v>
      </c>
      <c r="F225" s="7">
        <f>1+Table1[[#This Row],[חזרה מטוייב]]-Table1[[#This Row],[יציאה מטוייב]]</f>
        <v>2</v>
      </c>
      <c r="G225" s="31">
        <f>NETWORKDAYS.INTL(Table1[[#This Row],[יציאה מטוייב]],Table1[[#This Row],[חזרה מטוייב]],7)</f>
        <v>2</v>
      </c>
      <c r="H225" s="7">
        <f>NETWORKDAYS.INTL(Table1[[#This Row],[יציאה מטוייב]],Table1[[#This Row],[חזרה מטוייב]],7,Table3[מועדי חופשות])</f>
        <v>2</v>
      </c>
      <c r="I225" s="30">
        <f>Table1[[#This Row],[סה"כ ימים]]-Table1[[#This Row],[סה"כ ימים לא כולל סופ"ש, פגרה וחגים]]</f>
        <v>0</v>
      </c>
      <c r="J225" s="21" t="s">
        <v>467</v>
      </c>
    </row>
    <row r="226" spans="1:10" ht="12.75" x14ac:dyDescent="0.2">
      <c r="A226" s="4" t="s">
        <v>129</v>
      </c>
      <c r="B226" s="4" t="s">
        <v>41</v>
      </c>
      <c r="C226" s="4" t="s">
        <v>271</v>
      </c>
      <c r="D226" s="6">
        <v>42525</v>
      </c>
      <c r="E226" s="6">
        <v>42527</v>
      </c>
      <c r="F226" s="7">
        <f>1+Table1[[#This Row],[חזרה מטוייב]]-Table1[[#This Row],[יציאה מטוייב]]</f>
        <v>3</v>
      </c>
      <c r="G226" s="31">
        <f>NETWORKDAYS.INTL(Table1[[#This Row],[יציאה מטוייב]],Table1[[#This Row],[חזרה מטוייב]],7)</f>
        <v>2</v>
      </c>
      <c r="H226" s="7">
        <f>NETWORKDAYS.INTL(Table1[[#This Row],[יציאה מטוייב]],Table1[[#This Row],[חזרה מטוייב]],7,Table3[מועדי חופשות])</f>
        <v>2</v>
      </c>
      <c r="I226" s="30">
        <f>Table1[[#This Row],[סה"כ ימים]]-Table1[[#This Row],[סה"כ ימים לא כולל סופ"ש, פגרה וחגים]]</f>
        <v>1</v>
      </c>
      <c r="J226" s="21" t="s">
        <v>467</v>
      </c>
    </row>
    <row r="227" spans="1:10" ht="12.75" x14ac:dyDescent="0.2">
      <c r="A227" s="4" t="s">
        <v>34</v>
      </c>
      <c r="B227" s="4" t="s">
        <v>38</v>
      </c>
      <c r="C227" s="8" t="s">
        <v>127</v>
      </c>
      <c r="D227" s="6">
        <v>42522</v>
      </c>
      <c r="E227" s="6">
        <v>42524</v>
      </c>
      <c r="F227" s="7">
        <f>1+Table1[[#This Row],[חזרה מטוייב]]-Table1[[#This Row],[יציאה מטוייב]]</f>
        <v>3</v>
      </c>
      <c r="G227" s="31">
        <f>NETWORKDAYS.INTL(Table1[[#This Row],[יציאה מטוייב]],Table1[[#This Row],[חזרה מטוייב]],7)</f>
        <v>2</v>
      </c>
      <c r="H227" s="7">
        <f>NETWORKDAYS.INTL(Table1[[#This Row],[יציאה מטוייב]],Table1[[#This Row],[חזרה מטוייב]],7,Table3[מועדי חופשות])</f>
        <v>2</v>
      </c>
      <c r="I227" s="30">
        <f>Table1[[#This Row],[סה"כ ימים]]-Table1[[#This Row],[סה"כ ימים לא כולל סופ"ש, פגרה וחגים]]</f>
        <v>1</v>
      </c>
      <c r="J227" s="21" t="s">
        <v>467</v>
      </c>
    </row>
    <row r="228" spans="1:10" ht="12.75" x14ac:dyDescent="0.2">
      <c r="A228" s="4" t="s">
        <v>40</v>
      </c>
      <c r="B228" s="4" t="s">
        <v>38</v>
      </c>
      <c r="C228" s="4" t="s">
        <v>272</v>
      </c>
      <c r="D228" s="6">
        <v>42519</v>
      </c>
      <c r="E228" s="6">
        <v>42523</v>
      </c>
      <c r="F228" s="7">
        <f>1+Table1[[#This Row],[חזרה מטוייב]]-Table1[[#This Row],[יציאה מטוייב]]</f>
        <v>5</v>
      </c>
      <c r="G228" s="31">
        <f>NETWORKDAYS.INTL(Table1[[#This Row],[יציאה מטוייב]],Table1[[#This Row],[חזרה מטוייב]],7)</f>
        <v>5</v>
      </c>
      <c r="H228" s="7">
        <f>NETWORKDAYS.INTL(Table1[[#This Row],[יציאה מטוייב]],Table1[[#This Row],[חזרה מטוייב]],7,Table3[מועדי חופשות])</f>
        <v>5</v>
      </c>
      <c r="I228" s="30">
        <f>Table1[[#This Row],[סה"כ ימים]]-Table1[[#This Row],[סה"כ ימים לא כולל סופ"ש, פגרה וחגים]]</f>
        <v>0</v>
      </c>
      <c r="J228" s="21" t="s">
        <v>467</v>
      </c>
    </row>
    <row r="229" spans="1:10" ht="12.75" x14ac:dyDescent="0.2">
      <c r="A229" s="4" t="s">
        <v>273</v>
      </c>
      <c r="B229" s="4" t="s">
        <v>38</v>
      </c>
      <c r="C229" s="4" t="s">
        <v>272</v>
      </c>
      <c r="D229" s="6">
        <v>42519</v>
      </c>
      <c r="E229" s="6">
        <v>42523</v>
      </c>
      <c r="F229" s="7">
        <f>1+Table1[[#This Row],[חזרה מטוייב]]-Table1[[#This Row],[יציאה מטוייב]]</f>
        <v>5</v>
      </c>
      <c r="G229" s="31">
        <f>NETWORKDAYS.INTL(Table1[[#This Row],[יציאה מטוייב]],Table1[[#This Row],[חזרה מטוייב]],7)</f>
        <v>5</v>
      </c>
      <c r="H229" s="7">
        <f>NETWORKDAYS.INTL(Table1[[#This Row],[יציאה מטוייב]],Table1[[#This Row],[חזרה מטוייב]],7,Table3[מועדי חופשות])</f>
        <v>5</v>
      </c>
      <c r="I229" s="30">
        <f>Table1[[#This Row],[סה"כ ימים]]-Table1[[#This Row],[סה"כ ימים לא כולל סופ"ש, פגרה וחגים]]</f>
        <v>0</v>
      </c>
      <c r="J229" s="21" t="s">
        <v>467</v>
      </c>
    </row>
    <row r="230" spans="1:10" ht="12.75" x14ac:dyDescent="0.2">
      <c r="A230" s="4" t="s">
        <v>274</v>
      </c>
      <c r="B230" s="4" t="s">
        <v>275</v>
      </c>
      <c r="C230" s="4" t="s">
        <v>276</v>
      </c>
      <c r="D230" s="6">
        <v>42519</v>
      </c>
      <c r="E230" s="6">
        <v>42523</v>
      </c>
      <c r="F230" s="7">
        <f>1+Table1[[#This Row],[חזרה מטוייב]]-Table1[[#This Row],[יציאה מטוייב]]</f>
        <v>5</v>
      </c>
      <c r="G230" s="31">
        <f>NETWORKDAYS.INTL(Table1[[#This Row],[יציאה מטוייב]],Table1[[#This Row],[חזרה מטוייב]],7)</f>
        <v>5</v>
      </c>
      <c r="H230" s="7">
        <f>NETWORKDAYS.INTL(Table1[[#This Row],[יציאה מטוייב]],Table1[[#This Row],[חזרה מטוייב]],7,Table3[מועדי חופשות])</f>
        <v>5</v>
      </c>
      <c r="I230" s="30">
        <f>Table1[[#This Row],[סה"כ ימים]]-Table1[[#This Row],[סה"כ ימים לא כולל סופ"ש, פגרה וחגים]]</f>
        <v>0</v>
      </c>
      <c r="J230" s="21" t="s">
        <v>467</v>
      </c>
    </row>
    <row r="231" spans="1:10" ht="12.75" x14ac:dyDescent="0.2">
      <c r="A231" s="4" t="s">
        <v>62</v>
      </c>
      <c r="B231" s="4" t="s">
        <v>275</v>
      </c>
      <c r="C231" s="4" t="s">
        <v>276</v>
      </c>
      <c r="D231" s="6">
        <v>42519</v>
      </c>
      <c r="E231" s="6">
        <v>42523</v>
      </c>
      <c r="F231" s="7">
        <f>1+Table1[[#This Row],[חזרה מטוייב]]-Table1[[#This Row],[יציאה מטוייב]]</f>
        <v>5</v>
      </c>
      <c r="G231" s="31">
        <f>NETWORKDAYS.INTL(Table1[[#This Row],[יציאה מטוייב]],Table1[[#This Row],[חזרה מטוייב]],7)</f>
        <v>5</v>
      </c>
      <c r="H231" s="7">
        <f>NETWORKDAYS.INTL(Table1[[#This Row],[יציאה מטוייב]],Table1[[#This Row],[חזרה מטוייב]],7,Table3[מועדי חופשות])</f>
        <v>5</v>
      </c>
      <c r="I231" s="30">
        <f>Table1[[#This Row],[סה"כ ימים]]-Table1[[#This Row],[סה"כ ימים לא כולל סופ"ש, פגרה וחגים]]</f>
        <v>0</v>
      </c>
      <c r="J231" s="21" t="s">
        <v>467</v>
      </c>
    </row>
    <row r="232" spans="1:10" ht="12.75" x14ac:dyDescent="0.2">
      <c r="A232" s="4" t="s">
        <v>238</v>
      </c>
      <c r="B232" s="4" t="s">
        <v>38</v>
      </c>
      <c r="C232" s="4" t="s">
        <v>272</v>
      </c>
      <c r="D232" s="6">
        <v>42519</v>
      </c>
      <c r="E232" s="6">
        <v>42523</v>
      </c>
      <c r="F232" s="7">
        <f>1+Table1[[#This Row],[חזרה מטוייב]]-Table1[[#This Row],[יציאה מטוייב]]</f>
        <v>5</v>
      </c>
      <c r="G232" s="31">
        <f>NETWORKDAYS.INTL(Table1[[#This Row],[יציאה מטוייב]],Table1[[#This Row],[חזרה מטוייב]],7)</f>
        <v>5</v>
      </c>
      <c r="H232" s="7">
        <f>NETWORKDAYS.INTL(Table1[[#This Row],[יציאה מטוייב]],Table1[[#This Row],[חזרה מטוייב]],7,Table3[מועדי חופשות])</f>
        <v>5</v>
      </c>
      <c r="I232" s="30">
        <f>Table1[[#This Row],[סה"כ ימים]]-Table1[[#This Row],[סה"כ ימים לא כולל סופ"ש, פגרה וחגים]]</f>
        <v>0</v>
      </c>
      <c r="J232" s="21" t="s">
        <v>467</v>
      </c>
    </row>
    <row r="233" spans="1:10" ht="12.75" x14ac:dyDescent="0.2">
      <c r="A233" s="4" t="s">
        <v>228</v>
      </c>
      <c r="B233" s="4" t="s">
        <v>10</v>
      </c>
      <c r="C233" s="4" t="s">
        <v>277</v>
      </c>
      <c r="D233" s="6">
        <v>42516</v>
      </c>
      <c r="E233" s="6">
        <v>42519</v>
      </c>
      <c r="F233" s="7">
        <f>1+Table1[[#This Row],[חזרה מטוייב]]-Table1[[#This Row],[יציאה מטוייב]]</f>
        <v>4</v>
      </c>
      <c r="G233" s="31">
        <f>NETWORKDAYS.INTL(Table1[[#This Row],[יציאה מטוייב]],Table1[[#This Row],[חזרה מטוייב]],7)</f>
        <v>2</v>
      </c>
      <c r="H233" s="7">
        <f>NETWORKDAYS.INTL(Table1[[#This Row],[יציאה מטוייב]],Table1[[#This Row],[חזרה מטוייב]],7,Table3[מועדי חופשות])</f>
        <v>2</v>
      </c>
      <c r="I233" s="30">
        <f>Table1[[#This Row],[סה"כ ימים]]-Table1[[#This Row],[סה"כ ימים לא כולל סופ"ש, פגרה וחגים]]</f>
        <v>2</v>
      </c>
      <c r="J233" s="21" t="s">
        <v>467</v>
      </c>
    </row>
    <row r="234" spans="1:10" ht="12.75" x14ac:dyDescent="0.2">
      <c r="A234" s="4" t="s">
        <v>113</v>
      </c>
      <c r="B234" s="4" t="s">
        <v>32</v>
      </c>
      <c r="C234" s="4" t="s">
        <v>182</v>
      </c>
      <c r="D234" s="6">
        <v>42509</v>
      </c>
      <c r="E234" s="6">
        <v>42512</v>
      </c>
      <c r="F234" s="7">
        <f>1+Table1[[#This Row],[חזרה מטוייב]]-Table1[[#This Row],[יציאה מטוייב]]</f>
        <v>4</v>
      </c>
      <c r="G234" s="31">
        <f>NETWORKDAYS.INTL(Table1[[#This Row],[יציאה מטוייב]],Table1[[#This Row],[חזרה מטוייב]],7)</f>
        <v>2</v>
      </c>
      <c r="H234" s="7">
        <f>NETWORKDAYS.INTL(Table1[[#This Row],[יציאה מטוייב]],Table1[[#This Row],[חזרה מטוייב]],7,Table3[מועדי חופשות])</f>
        <v>1</v>
      </c>
      <c r="I234" s="30">
        <f>Table1[[#This Row],[סה"כ ימים]]-Table1[[#This Row],[סה"כ ימים לא כולל סופ"ש, פגרה וחגים]]</f>
        <v>3</v>
      </c>
      <c r="J234" s="21" t="s">
        <v>467</v>
      </c>
    </row>
    <row r="235" spans="1:10" ht="12.75" x14ac:dyDescent="0.2">
      <c r="A235" s="4" t="s">
        <v>278</v>
      </c>
      <c r="B235" s="4" t="s">
        <v>108</v>
      </c>
      <c r="C235" s="4" t="s">
        <v>109</v>
      </c>
      <c r="D235" s="6">
        <v>42508</v>
      </c>
      <c r="E235" s="6">
        <v>42511</v>
      </c>
      <c r="F235" s="7">
        <f>1+Table1[[#This Row],[חזרה מטוייב]]-Table1[[#This Row],[יציאה מטוייב]]</f>
        <v>4</v>
      </c>
      <c r="G235" s="31">
        <f>NETWORKDAYS.INTL(Table1[[#This Row],[יציאה מטוייב]],Table1[[#This Row],[חזרה מטוייב]],7)</f>
        <v>2</v>
      </c>
      <c r="H235" s="7">
        <f>NETWORKDAYS.INTL(Table1[[#This Row],[יציאה מטוייב]],Table1[[#This Row],[חזרה מטוייב]],7,Table3[מועדי חופשות])</f>
        <v>0</v>
      </c>
      <c r="I235" s="30">
        <f>Table1[[#This Row],[סה"כ ימים]]-Table1[[#This Row],[סה"כ ימים לא כולל סופ"ש, פגרה וחגים]]</f>
        <v>4</v>
      </c>
      <c r="J235" s="21" t="s">
        <v>467</v>
      </c>
    </row>
    <row r="236" spans="1:10" ht="12.75" x14ac:dyDescent="0.2">
      <c r="A236" s="4" t="s">
        <v>58</v>
      </c>
      <c r="B236" s="4" t="s">
        <v>10</v>
      </c>
      <c r="C236" s="4" t="s">
        <v>279</v>
      </c>
      <c r="D236" s="6">
        <v>42507</v>
      </c>
      <c r="E236" s="6">
        <v>42509</v>
      </c>
      <c r="F236" s="7">
        <f>1+Table1[[#This Row],[חזרה מטוייב]]-Table1[[#This Row],[יציאה מטוייב]]</f>
        <v>3</v>
      </c>
      <c r="G236" s="31">
        <f>NETWORKDAYS.INTL(Table1[[#This Row],[יציאה מטוייב]],Table1[[#This Row],[חזרה מטוייב]],7)</f>
        <v>3</v>
      </c>
      <c r="H236" s="7">
        <f>NETWORKDAYS.INTL(Table1[[#This Row],[יציאה מטוייב]],Table1[[#This Row],[חזרה מטוייב]],7,Table3[מועדי חופשות])</f>
        <v>0</v>
      </c>
      <c r="I236" s="30">
        <f>Table1[[#This Row],[סה"כ ימים]]-Table1[[#This Row],[סה"כ ימים לא כולל סופ"ש, פגרה וחגים]]</f>
        <v>3</v>
      </c>
      <c r="J236" s="21" t="s">
        <v>467</v>
      </c>
    </row>
    <row r="237" spans="1:10" ht="12.75" x14ac:dyDescent="0.2">
      <c r="A237" s="4" t="s">
        <v>43</v>
      </c>
      <c r="B237" s="4" t="s">
        <v>10</v>
      </c>
      <c r="C237" s="4" t="s">
        <v>280</v>
      </c>
      <c r="D237" s="6">
        <v>42507</v>
      </c>
      <c r="E237" s="6">
        <v>42512</v>
      </c>
      <c r="F237" s="7">
        <f>1+Table1[[#This Row],[חזרה מטוייב]]-Table1[[#This Row],[יציאה מטוייב]]</f>
        <v>6</v>
      </c>
      <c r="G237" s="31">
        <f>NETWORKDAYS.INTL(Table1[[#This Row],[יציאה מטוייב]],Table1[[#This Row],[חזרה מטוייב]],7)</f>
        <v>4</v>
      </c>
      <c r="H237" s="7">
        <f>NETWORKDAYS.INTL(Table1[[#This Row],[יציאה מטוייב]],Table1[[#This Row],[חזרה מטוייב]],7,Table3[מועדי חופשות])</f>
        <v>1</v>
      </c>
      <c r="I237" s="30">
        <f>Table1[[#This Row],[סה"כ ימים]]-Table1[[#This Row],[סה"כ ימים לא כולל סופ"ש, פגרה וחגים]]</f>
        <v>5</v>
      </c>
      <c r="J237" s="21" t="s">
        <v>467</v>
      </c>
    </row>
    <row r="238" spans="1:10" ht="12.75" x14ac:dyDescent="0.2">
      <c r="A238" s="4" t="s">
        <v>9</v>
      </c>
      <c r="B238" s="4" t="s">
        <v>10</v>
      </c>
      <c r="C238" s="4" t="s">
        <v>279</v>
      </c>
      <c r="D238" s="6">
        <v>42506</v>
      </c>
      <c r="E238" s="6">
        <v>42509</v>
      </c>
      <c r="F238" s="7">
        <f>1+Table1[[#This Row],[חזרה מטוייב]]-Table1[[#This Row],[יציאה מטוייב]]</f>
        <v>4</v>
      </c>
      <c r="G238" s="31">
        <f>NETWORKDAYS.INTL(Table1[[#This Row],[יציאה מטוייב]],Table1[[#This Row],[חזרה מטוייב]],7)</f>
        <v>4</v>
      </c>
      <c r="H238" s="7">
        <f>NETWORKDAYS.INTL(Table1[[#This Row],[יציאה מטוייב]],Table1[[#This Row],[חזרה מטוייב]],7,Table3[מועדי חופשות])</f>
        <v>0</v>
      </c>
      <c r="I238" s="30">
        <f>Table1[[#This Row],[סה"כ ימים]]-Table1[[#This Row],[סה"כ ימים לא כולל סופ"ש, פגרה וחגים]]</f>
        <v>4</v>
      </c>
      <c r="J238" s="21" t="s">
        <v>467</v>
      </c>
    </row>
    <row r="239" spans="1:10" ht="12.75" x14ac:dyDescent="0.2">
      <c r="A239" s="4" t="s">
        <v>119</v>
      </c>
      <c r="B239" s="4" t="s">
        <v>13</v>
      </c>
      <c r="C239" s="4" t="s">
        <v>87</v>
      </c>
      <c r="D239" s="6">
        <v>42505</v>
      </c>
      <c r="E239" s="6">
        <v>42507</v>
      </c>
      <c r="F239" s="7">
        <f>1+Table1[[#This Row],[חזרה מטוייב]]-Table1[[#This Row],[יציאה מטוייב]]</f>
        <v>3</v>
      </c>
      <c r="G239" s="31">
        <f>NETWORKDAYS.INTL(Table1[[#This Row],[יציאה מטוייב]],Table1[[#This Row],[חזרה מטוייב]],7)</f>
        <v>3</v>
      </c>
      <c r="H239" s="7">
        <f>NETWORKDAYS.INTL(Table1[[#This Row],[יציאה מטוייב]],Table1[[#This Row],[חזרה מטוייב]],7,Table3[מועדי חופשות])</f>
        <v>0</v>
      </c>
      <c r="I239" s="30">
        <f>Table1[[#This Row],[סה"כ ימים]]-Table1[[#This Row],[סה"כ ימים לא כולל סופ"ש, פגרה וחגים]]</f>
        <v>3</v>
      </c>
      <c r="J239" s="21" t="s">
        <v>467</v>
      </c>
    </row>
    <row r="240" spans="1:10" ht="12.75" x14ac:dyDescent="0.2">
      <c r="A240" s="4" t="s">
        <v>107</v>
      </c>
      <c r="B240" s="4" t="s">
        <v>148</v>
      </c>
      <c r="C240" s="4" t="s">
        <v>149</v>
      </c>
      <c r="D240" s="6">
        <v>42505</v>
      </c>
      <c r="E240" s="6">
        <v>42510</v>
      </c>
      <c r="F240" s="7">
        <f>1+Table1[[#This Row],[חזרה מטוייב]]-Table1[[#This Row],[יציאה מטוייב]]</f>
        <v>6</v>
      </c>
      <c r="G240" s="31">
        <f>NETWORKDAYS.INTL(Table1[[#This Row],[יציאה מטוייב]],Table1[[#This Row],[חזרה מטוייב]],7)</f>
        <v>5</v>
      </c>
      <c r="H240" s="7">
        <f>NETWORKDAYS.INTL(Table1[[#This Row],[יציאה מטוייב]],Table1[[#This Row],[חזרה מטוייב]],7,Table3[מועדי חופשות])</f>
        <v>0</v>
      </c>
      <c r="I240" s="30">
        <f>Table1[[#This Row],[סה"כ ימים]]-Table1[[#This Row],[סה"כ ימים לא כולל סופ"ש, פגרה וחגים]]</f>
        <v>6</v>
      </c>
      <c r="J240" s="21" t="s">
        <v>467</v>
      </c>
    </row>
    <row r="241" spans="1:10" ht="12.75" x14ac:dyDescent="0.2">
      <c r="A241" s="4" t="s">
        <v>20</v>
      </c>
      <c r="B241" s="4" t="s">
        <v>10</v>
      </c>
      <c r="C241" s="4" t="s">
        <v>281</v>
      </c>
      <c r="D241" s="6">
        <v>42505</v>
      </c>
      <c r="E241" s="6">
        <v>42509</v>
      </c>
      <c r="F241" s="7">
        <f>1+Table1[[#This Row],[חזרה מטוייב]]-Table1[[#This Row],[יציאה מטוייב]]</f>
        <v>5</v>
      </c>
      <c r="G241" s="31">
        <f>NETWORKDAYS.INTL(Table1[[#This Row],[יציאה מטוייב]],Table1[[#This Row],[חזרה מטוייב]],7)</f>
        <v>5</v>
      </c>
      <c r="H241" s="7">
        <f>NETWORKDAYS.INTL(Table1[[#This Row],[יציאה מטוייב]],Table1[[#This Row],[חזרה מטוייב]],7,Table3[מועדי חופשות])</f>
        <v>0</v>
      </c>
      <c r="I241" s="30">
        <f>Table1[[#This Row],[סה"כ ימים]]-Table1[[#This Row],[סה"כ ימים לא כולל סופ"ש, פגרה וחגים]]</f>
        <v>5</v>
      </c>
      <c r="J241" s="21" t="s">
        <v>467</v>
      </c>
    </row>
    <row r="242" spans="1:10" ht="12.75" x14ac:dyDescent="0.2">
      <c r="A242" s="4" t="s">
        <v>62</v>
      </c>
      <c r="B242" s="4" t="s">
        <v>148</v>
      </c>
      <c r="C242" s="4" t="s">
        <v>149</v>
      </c>
      <c r="D242" s="6">
        <v>42505</v>
      </c>
      <c r="E242" s="6">
        <v>42510</v>
      </c>
      <c r="F242" s="7">
        <f>1+Table1[[#This Row],[חזרה מטוייב]]-Table1[[#This Row],[יציאה מטוייב]]</f>
        <v>6</v>
      </c>
      <c r="G242" s="31">
        <f>NETWORKDAYS.INTL(Table1[[#This Row],[יציאה מטוייב]],Table1[[#This Row],[חזרה מטוייב]],7)</f>
        <v>5</v>
      </c>
      <c r="H242" s="7">
        <f>NETWORKDAYS.INTL(Table1[[#This Row],[יציאה מטוייב]],Table1[[#This Row],[חזרה מטוייב]],7,Table3[מועדי חופשות])</f>
        <v>0</v>
      </c>
      <c r="I242" s="30">
        <f>Table1[[#This Row],[סה"כ ימים]]-Table1[[#This Row],[סה"כ ימים לא כולל סופ"ש, פגרה וחגים]]</f>
        <v>6</v>
      </c>
      <c r="J242" s="21" t="s">
        <v>467</v>
      </c>
    </row>
    <row r="243" spans="1:10" ht="12.75" x14ac:dyDescent="0.2">
      <c r="A243" s="4" t="s">
        <v>184</v>
      </c>
      <c r="B243" s="4" t="s">
        <v>148</v>
      </c>
      <c r="C243" s="4" t="s">
        <v>149</v>
      </c>
      <c r="D243" s="6">
        <v>42505</v>
      </c>
      <c r="E243" s="6">
        <v>42510</v>
      </c>
      <c r="F243" s="7">
        <f>1+Table1[[#This Row],[חזרה מטוייב]]-Table1[[#This Row],[יציאה מטוייב]]</f>
        <v>6</v>
      </c>
      <c r="G243" s="31">
        <f>NETWORKDAYS.INTL(Table1[[#This Row],[יציאה מטוייב]],Table1[[#This Row],[חזרה מטוייב]],7)</f>
        <v>5</v>
      </c>
      <c r="H243" s="7">
        <f>NETWORKDAYS.INTL(Table1[[#This Row],[יציאה מטוייב]],Table1[[#This Row],[חזרה מטוייב]],7,Table3[מועדי חופשות])</f>
        <v>0</v>
      </c>
      <c r="I243" s="30">
        <f>Table1[[#This Row],[סה"כ ימים]]-Table1[[#This Row],[סה"כ ימים לא כולל סופ"ש, פגרה וחגים]]</f>
        <v>6</v>
      </c>
      <c r="J243" s="21" t="s">
        <v>467</v>
      </c>
    </row>
    <row r="244" spans="1:10" ht="12.75" x14ac:dyDescent="0.2">
      <c r="A244" s="4" t="s">
        <v>118</v>
      </c>
      <c r="B244" s="4" t="s">
        <v>10</v>
      </c>
      <c r="C244" s="4" t="s">
        <v>282</v>
      </c>
      <c r="D244" s="6">
        <v>42502</v>
      </c>
      <c r="E244" s="6">
        <v>42512</v>
      </c>
      <c r="F244" s="7">
        <f>1+Table1[[#This Row],[חזרה מטוייב]]-Table1[[#This Row],[יציאה מטוייב]]</f>
        <v>11</v>
      </c>
      <c r="G244" s="31">
        <f>NETWORKDAYS.INTL(Table1[[#This Row],[יציאה מטוייב]],Table1[[#This Row],[חזרה מטוייב]],7)</f>
        <v>7</v>
      </c>
      <c r="H244" s="7">
        <f>NETWORKDAYS.INTL(Table1[[#This Row],[יציאה מטוייב]],Table1[[#This Row],[חזרה מטוייב]],7,Table3[מועדי חופשות])</f>
        <v>1</v>
      </c>
      <c r="I244" s="30">
        <f>Table1[[#This Row],[סה"כ ימים]]-Table1[[#This Row],[סה"כ ימים לא כולל סופ"ש, פגרה וחגים]]</f>
        <v>10</v>
      </c>
      <c r="J244" s="21" t="s">
        <v>467</v>
      </c>
    </row>
    <row r="245" spans="1:10" ht="12.75" x14ac:dyDescent="0.2">
      <c r="A245" s="4" t="s">
        <v>81</v>
      </c>
      <c r="B245" s="4" t="s">
        <v>35</v>
      </c>
      <c r="C245" s="4" t="s">
        <v>283</v>
      </c>
      <c r="D245" s="6">
        <v>42501</v>
      </c>
      <c r="E245" s="6">
        <v>42509</v>
      </c>
      <c r="F245" s="7">
        <f>1+Table1[[#This Row],[חזרה מטוייב]]-Table1[[#This Row],[יציאה מטוייב]]</f>
        <v>9</v>
      </c>
      <c r="G245" s="31">
        <f>NETWORKDAYS.INTL(Table1[[#This Row],[יציאה מטוייב]],Table1[[#This Row],[חזרה מטוייב]],7)</f>
        <v>7</v>
      </c>
      <c r="H245" s="7">
        <f>NETWORKDAYS.INTL(Table1[[#This Row],[יציאה מטוייב]],Table1[[#This Row],[חזרה מטוייב]],7,Table3[מועדי חופשות])</f>
        <v>0</v>
      </c>
      <c r="I245" s="30">
        <f>Table1[[#This Row],[סה"כ ימים]]-Table1[[#This Row],[סה"כ ימים לא כולל סופ"ש, פגרה וחגים]]</f>
        <v>9</v>
      </c>
      <c r="J245" s="21" t="s">
        <v>467</v>
      </c>
    </row>
    <row r="246" spans="1:10" ht="12.75" x14ac:dyDescent="0.2">
      <c r="A246" s="4" t="s">
        <v>3</v>
      </c>
      <c r="B246" s="4" t="s">
        <v>10</v>
      </c>
      <c r="C246" s="4" t="s">
        <v>284</v>
      </c>
      <c r="D246" s="6">
        <v>42500</v>
      </c>
      <c r="E246" s="6">
        <v>42506</v>
      </c>
      <c r="F246" s="7">
        <f>1+Table1[[#This Row],[חזרה מטוייב]]-Table1[[#This Row],[יציאה מטוייב]]</f>
        <v>7</v>
      </c>
      <c r="G246" s="31">
        <f>NETWORKDAYS.INTL(Table1[[#This Row],[יציאה מטוייב]],Table1[[#This Row],[חזרה מטוייב]],7)</f>
        <v>5</v>
      </c>
      <c r="H246" s="7">
        <f>NETWORKDAYS.INTL(Table1[[#This Row],[יציאה מטוייב]],Table1[[#This Row],[חזרה מטוייב]],7,Table3[מועדי חופשות])</f>
        <v>0</v>
      </c>
      <c r="I246" s="30">
        <f>Table1[[#This Row],[סה"כ ימים]]-Table1[[#This Row],[סה"כ ימים לא כולל סופ"ש, פגרה וחגים]]</f>
        <v>7</v>
      </c>
      <c r="J246" s="21" t="s">
        <v>467</v>
      </c>
    </row>
    <row r="247" spans="1:10" ht="12.75" x14ac:dyDescent="0.2">
      <c r="A247" s="4" t="s">
        <v>77</v>
      </c>
      <c r="B247" s="4" t="s">
        <v>35</v>
      </c>
      <c r="C247" s="4" t="s">
        <v>285</v>
      </c>
      <c r="D247" s="6">
        <v>42500</v>
      </c>
      <c r="E247" s="6">
        <v>42510</v>
      </c>
      <c r="F247" s="7">
        <f>1+Table1[[#This Row],[חזרה מטוייב]]-Table1[[#This Row],[יציאה מטוייב]]</f>
        <v>11</v>
      </c>
      <c r="G247" s="31">
        <f>NETWORKDAYS.INTL(Table1[[#This Row],[יציאה מטוייב]],Table1[[#This Row],[חזרה מטוייב]],7)</f>
        <v>8</v>
      </c>
      <c r="H247" s="7">
        <f>NETWORKDAYS.INTL(Table1[[#This Row],[יציאה מטוייב]],Table1[[#This Row],[חזרה מטוייב]],7,Table3[מועדי חופשות])</f>
        <v>0</v>
      </c>
      <c r="I247" s="30">
        <f>Table1[[#This Row],[סה"כ ימים]]-Table1[[#This Row],[סה"כ ימים לא כולל סופ"ש, פגרה וחגים]]</f>
        <v>11</v>
      </c>
      <c r="J247" s="21" t="s">
        <v>467</v>
      </c>
    </row>
    <row r="248" spans="1:10" ht="12.75" x14ac:dyDescent="0.2">
      <c r="A248" s="4" t="s">
        <v>286</v>
      </c>
      <c r="B248" s="4" t="s">
        <v>241</v>
      </c>
      <c r="C248" s="4" t="s">
        <v>287</v>
      </c>
      <c r="D248" s="6">
        <v>42496</v>
      </c>
      <c r="E248" s="6">
        <v>42497</v>
      </c>
      <c r="F248" s="7">
        <f>1+Table1[[#This Row],[חזרה מטוייב]]-Table1[[#This Row],[יציאה מטוייב]]</f>
        <v>2</v>
      </c>
      <c r="G248" s="31">
        <f>NETWORKDAYS.INTL(Table1[[#This Row],[יציאה מטוייב]],Table1[[#This Row],[חזרה מטוייב]],7)</f>
        <v>0</v>
      </c>
      <c r="H248" s="7">
        <f>NETWORKDAYS.INTL(Table1[[#This Row],[יציאה מטוייב]],Table1[[#This Row],[חזרה מטוייב]],7,Table3[מועדי חופשות])</f>
        <v>0</v>
      </c>
      <c r="I248" s="30">
        <f>Table1[[#This Row],[סה"כ ימים]]-Table1[[#This Row],[סה"כ ימים לא כולל סופ"ש, פגרה וחגים]]</f>
        <v>2</v>
      </c>
      <c r="J248" s="21" t="s">
        <v>467</v>
      </c>
    </row>
    <row r="249" spans="1:10" ht="12.75" x14ac:dyDescent="0.2">
      <c r="A249" s="4" t="s">
        <v>228</v>
      </c>
      <c r="B249" s="4" t="s">
        <v>159</v>
      </c>
      <c r="C249" s="4" t="s">
        <v>288</v>
      </c>
      <c r="D249" s="6">
        <v>42495</v>
      </c>
      <c r="E249" s="6">
        <v>42499</v>
      </c>
      <c r="F249" s="7">
        <f>1+Table1[[#This Row],[חזרה מטוייב]]-Table1[[#This Row],[יציאה מטוייב]]</f>
        <v>5</v>
      </c>
      <c r="G249" s="31">
        <f>NETWORKDAYS.INTL(Table1[[#This Row],[יציאה מטוייב]],Table1[[#This Row],[חזרה מטוייב]],7)</f>
        <v>3</v>
      </c>
      <c r="H249" s="7">
        <f>NETWORKDAYS.INTL(Table1[[#This Row],[יציאה מטוייב]],Table1[[#This Row],[חזרה מטוייב]],7,Table3[מועדי חופשות])</f>
        <v>0</v>
      </c>
      <c r="I249" s="30">
        <f>Table1[[#This Row],[סה"כ ימים]]-Table1[[#This Row],[סה"כ ימים לא כולל סופ"ש, פגרה וחגים]]</f>
        <v>5</v>
      </c>
      <c r="J249" s="21" t="s">
        <v>467</v>
      </c>
    </row>
    <row r="250" spans="1:10" ht="12.75" x14ac:dyDescent="0.2">
      <c r="A250" s="4" t="s">
        <v>139</v>
      </c>
      <c r="B250" s="4" t="s">
        <v>38</v>
      </c>
      <c r="C250" s="4" t="s">
        <v>289</v>
      </c>
      <c r="D250" s="6">
        <v>42494</v>
      </c>
      <c r="E250" s="6">
        <v>42498</v>
      </c>
      <c r="F250" s="7">
        <f>1+Table1[[#This Row],[חזרה מטוייב]]-Table1[[#This Row],[יציאה מטוייב]]</f>
        <v>5</v>
      </c>
      <c r="G250" s="31">
        <f>NETWORKDAYS.INTL(Table1[[#This Row],[יציאה מטוייב]],Table1[[#This Row],[חזרה מטוייב]],7)</f>
        <v>3</v>
      </c>
      <c r="H250" s="7">
        <f>NETWORKDAYS.INTL(Table1[[#This Row],[יציאה מטוייב]],Table1[[#This Row],[חזרה מטוייב]],7,Table3[מועדי חופשות])</f>
        <v>0</v>
      </c>
      <c r="I250" s="30">
        <f>Table1[[#This Row],[סה"כ ימים]]-Table1[[#This Row],[סה"כ ימים לא כולל סופ"ש, פגרה וחגים]]</f>
        <v>5</v>
      </c>
      <c r="J250" s="21" t="s">
        <v>467</v>
      </c>
    </row>
    <row r="251" spans="1:10" ht="12.75" x14ac:dyDescent="0.2">
      <c r="A251" s="4" t="s">
        <v>184</v>
      </c>
      <c r="B251" s="4" t="s">
        <v>38</v>
      </c>
      <c r="C251" s="4" t="s">
        <v>289</v>
      </c>
      <c r="D251" s="6">
        <v>42494</v>
      </c>
      <c r="E251" s="6">
        <v>42498</v>
      </c>
      <c r="F251" s="7">
        <f>1+Table1[[#This Row],[חזרה מטוייב]]-Table1[[#This Row],[יציאה מטוייב]]</f>
        <v>5</v>
      </c>
      <c r="G251" s="31">
        <f>NETWORKDAYS.INTL(Table1[[#This Row],[יציאה מטוייב]],Table1[[#This Row],[חזרה מטוייב]],7)</f>
        <v>3</v>
      </c>
      <c r="H251" s="7">
        <f>NETWORKDAYS.INTL(Table1[[#This Row],[יציאה מטוייב]],Table1[[#This Row],[חזרה מטוייב]],7,Table3[מועדי חופשות])</f>
        <v>0</v>
      </c>
      <c r="I251" s="30">
        <f>Table1[[#This Row],[סה"כ ימים]]-Table1[[#This Row],[סה"כ ימים לא כולל סופ"ש, פגרה וחגים]]</f>
        <v>5</v>
      </c>
      <c r="J251" s="21" t="s">
        <v>467</v>
      </c>
    </row>
    <row r="252" spans="1:10" ht="12.75" x14ac:dyDescent="0.2">
      <c r="A252" s="4" t="s">
        <v>81</v>
      </c>
      <c r="B252" s="4" t="s">
        <v>10</v>
      </c>
      <c r="C252" s="4" t="s">
        <v>290</v>
      </c>
      <c r="D252" s="6">
        <v>42493</v>
      </c>
      <c r="E252" s="6">
        <v>42498</v>
      </c>
      <c r="F252" s="7">
        <f>1+Table1[[#This Row],[חזרה מטוייב]]-Table1[[#This Row],[יציאה מטוייב]]</f>
        <v>6</v>
      </c>
      <c r="G252" s="31">
        <f>NETWORKDAYS.INTL(Table1[[#This Row],[יציאה מטוייב]],Table1[[#This Row],[חזרה מטוייב]],7)</f>
        <v>4</v>
      </c>
      <c r="H252" s="7">
        <f>NETWORKDAYS.INTL(Table1[[#This Row],[יציאה מטוייב]],Table1[[#This Row],[חזרה מטוייב]],7,Table3[מועדי חופשות])</f>
        <v>0</v>
      </c>
      <c r="I252" s="30">
        <f>Table1[[#This Row],[סה"כ ימים]]-Table1[[#This Row],[סה"כ ימים לא כולל סופ"ש, פגרה וחגים]]</f>
        <v>6</v>
      </c>
      <c r="J252" s="21" t="s">
        <v>467</v>
      </c>
    </row>
    <row r="253" spans="1:10" ht="12.75" x14ac:dyDescent="0.2">
      <c r="A253" s="4" t="s">
        <v>92</v>
      </c>
      <c r="B253" s="4" t="s">
        <v>10</v>
      </c>
      <c r="C253" s="4" t="s">
        <v>237</v>
      </c>
      <c r="D253" s="6">
        <v>42492</v>
      </c>
      <c r="E253" s="6">
        <v>42499</v>
      </c>
      <c r="F253" s="7">
        <f>1+Table1[[#This Row],[חזרה מטוייב]]-Table1[[#This Row],[יציאה מטוייב]]</f>
        <v>8</v>
      </c>
      <c r="G253" s="31">
        <f>NETWORKDAYS.INTL(Table1[[#This Row],[יציאה מטוייב]],Table1[[#This Row],[חזרה מטוייב]],7)</f>
        <v>6</v>
      </c>
      <c r="H253" s="7">
        <f>NETWORKDAYS.INTL(Table1[[#This Row],[יציאה מטוייב]],Table1[[#This Row],[חזרה מטוייב]],7,Table3[מועדי חופשות])</f>
        <v>0</v>
      </c>
      <c r="I253" s="30">
        <f>Table1[[#This Row],[סה"כ ימים]]-Table1[[#This Row],[סה"כ ימים לא כולל סופ"ש, פגרה וחגים]]</f>
        <v>8</v>
      </c>
      <c r="J253" s="21" t="s">
        <v>467</v>
      </c>
    </row>
    <row r="254" spans="1:10" ht="12.75" x14ac:dyDescent="0.2">
      <c r="A254" s="4" t="s">
        <v>291</v>
      </c>
      <c r="B254" s="4" t="s">
        <v>10</v>
      </c>
      <c r="C254" s="4" t="s">
        <v>237</v>
      </c>
      <c r="D254" s="6">
        <v>42492</v>
      </c>
      <c r="E254" s="6">
        <v>42499</v>
      </c>
      <c r="F254" s="7">
        <f>1+Table1[[#This Row],[חזרה מטוייב]]-Table1[[#This Row],[יציאה מטוייב]]</f>
        <v>8</v>
      </c>
      <c r="G254" s="31">
        <f>NETWORKDAYS.INTL(Table1[[#This Row],[יציאה מטוייב]],Table1[[#This Row],[חזרה מטוייב]],7)</f>
        <v>6</v>
      </c>
      <c r="H254" s="7">
        <f>NETWORKDAYS.INTL(Table1[[#This Row],[יציאה מטוייב]],Table1[[#This Row],[חזרה מטוייב]],7,Table3[מועדי חופשות])</f>
        <v>0</v>
      </c>
      <c r="I254" s="30">
        <f>Table1[[#This Row],[סה"כ ימים]]-Table1[[#This Row],[סה"כ ימים לא כולל סופ"ש, פגרה וחגים]]</f>
        <v>8</v>
      </c>
      <c r="J254" s="21" t="s">
        <v>467</v>
      </c>
    </row>
    <row r="255" spans="1:10" ht="12.75" x14ac:dyDescent="0.2">
      <c r="A255" s="4" t="s">
        <v>190</v>
      </c>
      <c r="B255" s="4" t="s">
        <v>10</v>
      </c>
      <c r="C255" s="4" t="s">
        <v>237</v>
      </c>
      <c r="D255" s="6">
        <v>42492</v>
      </c>
      <c r="E255" s="6">
        <v>42499</v>
      </c>
      <c r="F255" s="7">
        <f>1+Table1[[#This Row],[חזרה מטוייב]]-Table1[[#This Row],[יציאה מטוייב]]</f>
        <v>8</v>
      </c>
      <c r="G255" s="31">
        <f>NETWORKDAYS.INTL(Table1[[#This Row],[יציאה מטוייב]],Table1[[#This Row],[חזרה מטוייב]],7)</f>
        <v>6</v>
      </c>
      <c r="H255" s="7">
        <f>NETWORKDAYS.INTL(Table1[[#This Row],[יציאה מטוייב]],Table1[[#This Row],[חזרה מטוייב]],7,Table3[מועדי חופשות])</f>
        <v>0</v>
      </c>
      <c r="I255" s="30">
        <f>Table1[[#This Row],[סה"כ ימים]]-Table1[[#This Row],[סה"כ ימים לא כולל סופ"ש, פגרה וחגים]]</f>
        <v>8</v>
      </c>
      <c r="J255" s="21" t="s">
        <v>467</v>
      </c>
    </row>
    <row r="256" spans="1:10" ht="12.75" x14ac:dyDescent="0.2">
      <c r="A256" s="4" t="s">
        <v>172</v>
      </c>
      <c r="B256" s="4" t="s">
        <v>10</v>
      </c>
      <c r="C256" s="4" t="s">
        <v>237</v>
      </c>
      <c r="D256" s="6">
        <v>42492</v>
      </c>
      <c r="E256" s="6">
        <v>42499</v>
      </c>
      <c r="F256" s="7">
        <f>1+Table1[[#This Row],[חזרה מטוייב]]-Table1[[#This Row],[יציאה מטוייב]]</f>
        <v>8</v>
      </c>
      <c r="G256" s="31">
        <f>NETWORKDAYS.INTL(Table1[[#This Row],[יציאה מטוייב]],Table1[[#This Row],[חזרה מטוייב]],7)</f>
        <v>6</v>
      </c>
      <c r="H256" s="7">
        <f>NETWORKDAYS.INTL(Table1[[#This Row],[יציאה מטוייב]],Table1[[#This Row],[חזרה מטוייב]],7,Table3[מועדי חופשות])</f>
        <v>0</v>
      </c>
      <c r="I256" s="30">
        <f>Table1[[#This Row],[סה"כ ימים]]-Table1[[#This Row],[סה"כ ימים לא כולל סופ"ש, פגרה וחגים]]</f>
        <v>8</v>
      </c>
      <c r="J256" s="21" t="s">
        <v>467</v>
      </c>
    </row>
    <row r="257" spans="1:10" ht="12.75" x14ac:dyDescent="0.2">
      <c r="A257" s="4" t="s">
        <v>141</v>
      </c>
      <c r="B257" s="4" t="s">
        <v>10</v>
      </c>
      <c r="C257" s="4" t="s">
        <v>237</v>
      </c>
      <c r="D257" s="6">
        <v>42492</v>
      </c>
      <c r="E257" s="6">
        <v>42499</v>
      </c>
      <c r="F257" s="7">
        <f>1+Table1[[#This Row],[חזרה מטוייב]]-Table1[[#This Row],[יציאה מטוייב]]</f>
        <v>8</v>
      </c>
      <c r="G257" s="31">
        <f>NETWORKDAYS.INTL(Table1[[#This Row],[יציאה מטוייב]],Table1[[#This Row],[חזרה מטוייב]],7)</f>
        <v>6</v>
      </c>
      <c r="H257" s="7">
        <f>NETWORKDAYS.INTL(Table1[[#This Row],[יציאה מטוייב]],Table1[[#This Row],[חזרה מטוייב]],7,Table3[מועדי חופשות])</f>
        <v>0</v>
      </c>
      <c r="I257" s="30">
        <f>Table1[[#This Row],[סה"כ ימים]]-Table1[[#This Row],[סה"כ ימים לא כולל סופ"ש, פגרה וחגים]]</f>
        <v>8</v>
      </c>
      <c r="J257" s="21" t="s">
        <v>467</v>
      </c>
    </row>
    <row r="258" spans="1:10" ht="12.75" x14ac:dyDescent="0.2">
      <c r="A258" s="4" t="s">
        <v>155</v>
      </c>
      <c r="B258" s="4" t="s">
        <v>10</v>
      </c>
      <c r="C258" s="4" t="s">
        <v>237</v>
      </c>
      <c r="D258" s="6">
        <v>42492</v>
      </c>
      <c r="E258" s="6">
        <v>42499</v>
      </c>
      <c r="F258" s="7">
        <f>1+Table1[[#This Row],[חזרה מטוייב]]-Table1[[#This Row],[יציאה מטוייב]]</f>
        <v>8</v>
      </c>
      <c r="G258" s="31">
        <f>NETWORKDAYS.INTL(Table1[[#This Row],[יציאה מטוייב]],Table1[[#This Row],[חזרה מטוייב]],7)</f>
        <v>6</v>
      </c>
      <c r="H258" s="7">
        <f>NETWORKDAYS.INTL(Table1[[#This Row],[יציאה מטוייב]],Table1[[#This Row],[חזרה מטוייב]],7,Table3[מועדי חופשות])</f>
        <v>0</v>
      </c>
      <c r="I258" s="30">
        <f>Table1[[#This Row],[סה"כ ימים]]-Table1[[#This Row],[סה"כ ימים לא כולל סופ"ש, פגרה וחגים]]</f>
        <v>8</v>
      </c>
      <c r="J258" s="21" t="s">
        <v>467</v>
      </c>
    </row>
    <row r="259" spans="1:10" ht="12.75" x14ac:dyDescent="0.2">
      <c r="A259" s="4" t="s">
        <v>47</v>
      </c>
      <c r="B259" s="4" t="s">
        <v>13</v>
      </c>
      <c r="C259" s="4" t="s">
        <v>292</v>
      </c>
      <c r="D259" s="6">
        <v>42487</v>
      </c>
      <c r="E259" s="6">
        <v>42490</v>
      </c>
      <c r="F259" s="7">
        <f>1+Table1[[#This Row],[חזרה מטוייב]]-Table1[[#This Row],[יציאה מטוייב]]</f>
        <v>4</v>
      </c>
      <c r="G259" s="31">
        <f>NETWORKDAYS.INTL(Table1[[#This Row],[יציאה מטוייב]],Table1[[#This Row],[חזרה מטוייב]],7)</f>
        <v>2</v>
      </c>
      <c r="H259" s="7">
        <f>NETWORKDAYS.INTL(Table1[[#This Row],[יציאה מטוייב]],Table1[[#This Row],[חזרה מטוייב]],7,Table3[מועדי חופשות])</f>
        <v>0</v>
      </c>
      <c r="I259" s="30">
        <f>Table1[[#This Row],[סה"כ ימים]]-Table1[[#This Row],[סה"כ ימים לא כולל סופ"ש, פגרה וחגים]]</f>
        <v>4</v>
      </c>
      <c r="J259" s="21" t="s">
        <v>467</v>
      </c>
    </row>
    <row r="260" spans="1:10" ht="12.75" x14ac:dyDescent="0.2">
      <c r="A260" s="4" t="s">
        <v>77</v>
      </c>
      <c r="B260" s="4" t="s">
        <v>10</v>
      </c>
      <c r="C260" s="4" t="s">
        <v>293</v>
      </c>
      <c r="D260" s="6">
        <v>42487</v>
      </c>
      <c r="E260" s="6">
        <v>42489</v>
      </c>
      <c r="F260" s="7">
        <f>1+Table1[[#This Row],[חזרה מטוייב]]-Table1[[#This Row],[יציאה מטוייב]]</f>
        <v>3</v>
      </c>
      <c r="G260" s="31">
        <f>NETWORKDAYS.INTL(Table1[[#This Row],[יציאה מטוייב]],Table1[[#This Row],[חזרה מטוייב]],7)</f>
        <v>2</v>
      </c>
      <c r="H260" s="7">
        <f>NETWORKDAYS.INTL(Table1[[#This Row],[יציאה מטוייב]],Table1[[#This Row],[חזרה מטוייב]],7,Table3[מועדי חופשות])</f>
        <v>0</v>
      </c>
      <c r="I260" s="30">
        <f>Table1[[#This Row],[סה"כ ימים]]-Table1[[#This Row],[סה"כ ימים לא כולל סופ"ש, פגרה וחגים]]</f>
        <v>3</v>
      </c>
      <c r="J260" s="21" t="s">
        <v>467</v>
      </c>
    </row>
    <row r="261" spans="1:10" ht="12.75" x14ac:dyDescent="0.2">
      <c r="A261" s="4" t="s">
        <v>156</v>
      </c>
      <c r="B261" s="4" t="s">
        <v>294</v>
      </c>
      <c r="C261" s="4" t="s">
        <v>295</v>
      </c>
      <c r="D261" s="6">
        <v>42484</v>
      </c>
      <c r="E261" s="6">
        <v>42486</v>
      </c>
      <c r="F261" s="7">
        <f>1+Table1[[#This Row],[חזרה מטוייב]]-Table1[[#This Row],[יציאה מטוייב]]</f>
        <v>3</v>
      </c>
      <c r="G261" s="31">
        <f>NETWORKDAYS.INTL(Table1[[#This Row],[יציאה מטוייב]],Table1[[#This Row],[חזרה מטוייב]],7)</f>
        <v>3</v>
      </c>
      <c r="H261" s="7">
        <f>NETWORKDAYS.INTL(Table1[[#This Row],[יציאה מטוייב]],Table1[[#This Row],[חזרה מטוייב]],7,Table3[מועדי חופשות])</f>
        <v>0</v>
      </c>
      <c r="I261" s="30">
        <f>Table1[[#This Row],[סה"כ ימים]]-Table1[[#This Row],[סה"כ ימים לא כולל סופ"ש, פגרה וחגים]]</f>
        <v>3</v>
      </c>
      <c r="J261" s="21" t="s">
        <v>467</v>
      </c>
    </row>
    <row r="262" spans="1:10" ht="12.75" x14ac:dyDescent="0.2">
      <c r="A262" s="4" t="s">
        <v>25</v>
      </c>
      <c r="B262" s="4" t="s">
        <v>7</v>
      </c>
      <c r="C262" s="4" t="s">
        <v>296</v>
      </c>
      <c r="D262" s="6">
        <v>42481</v>
      </c>
      <c r="E262" s="6">
        <v>42484</v>
      </c>
      <c r="F262" s="7">
        <f>1+Table1[[#This Row],[חזרה מטוייב]]-Table1[[#This Row],[יציאה מטוייב]]</f>
        <v>4</v>
      </c>
      <c r="G262" s="31">
        <f>NETWORKDAYS.INTL(Table1[[#This Row],[יציאה מטוייב]],Table1[[#This Row],[חזרה מטוייב]],7)</f>
        <v>2</v>
      </c>
      <c r="H262" s="7">
        <f>NETWORKDAYS.INTL(Table1[[#This Row],[יציאה מטוייב]],Table1[[#This Row],[חזרה מטוייב]],7,Table3[מועדי חופשות])</f>
        <v>0</v>
      </c>
      <c r="I262" s="30">
        <f>Table1[[#This Row],[סה"כ ימים]]-Table1[[#This Row],[סה"כ ימים לא כולל סופ"ש, פגרה וחגים]]</f>
        <v>4</v>
      </c>
      <c r="J262" s="21" t="s">
        <v>467</v>
      </c>
    </row>
    <row r="263" spans="1:10" ht="12.75" x14ac:dyDescent="0.2">
      <c r="A263" s="4" t="s">
        <v>179</v>
      </c>
      <c r="B263" s="4" t="s">
        <v>177</v>
      </c>
      <c r="C263" s="4" t="s">
        <v>297</v>
      </c>
      <c r="D263" s="6">
        <v>42481</v>
      </c>
      <c r="E263" s="6">
        <v>42485</v>
      </c>
      <c r="F263" s="7">
        <f>1+Table1[[#This Row],[חזרה מטוייב]]-Table1[[#This Row],[יציאה מטוייב]]</f>
        <v>5</v>
      </c>
      <c r="G263" s="31">
        <f>NETWORKDAYS.INTL(Table1[[#This Row],[יציאה מטוייב]],Table1[[#This Row],[חזרה מטוייב]],7)</f>
        <v>3</v>
      </c>
      <c r="H263" s="7">
        <f>NETWORKDAYS.INTL(Table1[[#This Row],[יציאה מטוייב]],Table1[[#This Row],[חזרה מטוייב]],7,Table3[מועדי חופשות])</f>
        <v>0</v>
      </c>
      <c r="I263" s="30">
        <f>Table1[[#This Row],[סה"כ ימים]]-Table1[[#This Row],[סה"כ ימים לא כולל סופ"ש, פגרה וחגים]]</f>
        <v>5</v>
      </c>
      <c r="J263" s="21" t="s">
        <v>467</v>
      </c>
    </row>
    <row r="264" spans="1:10" ht="12.75" x14ac:dyDescent="0.2">
      <c r="A264" s="4" t="s">
        <v>79</v>
      </c>
      <c r="B264" s="4" t="s">
        <v>10</v>
      </c>
      <c r="C264" s="4" t="s">
        <v>94</v>
      </c>
      <c r="D264" s="6">
        <v>42477</v>
      </c>
      <c r="E264" s="6">
        <v>42479</v>
      </c>
      <c r="F264" s="7">
        <f>1+Table1[[#This Row],[חזרה מטוייב]]-Table1[[#This Row],[יציאה מטוייב]]</f>
        <v>3</v>
      </c>
      <c r="G264" s="31">
        <f>NETWORKDAYS.INTL(Table1[[#This Row],[יציאה מטוייב]],Table1[[#This Row],[חזרה מטוייב]],7)</f>
        <v>3</v>
      </c>
      <c r="H264" s="7">
        <f>NETWORKDAYS.INTL(Table1[[#This Row],[יציאה מטוייב]],Table1[[#This Row],[חזרה מטוייב]],7,Table3[מועדי חופשות])</f>
        <v>0</v>
      </c>
      <c r="I264" s="30">
        <f>Table1[[#This Row],[סה"כ ימים]]-Table1[[#This Row],[סה"כ ימים לא כולל סופ"ש, פגרה וחגים]]</f>
        <v>3</v>
      </c>
      <c r="J264" s="21" t="s">
        <v>467</v>
      </c>
    </row>
    <row r="265" spans="1:10" ht="12.75" x14ac:dyDescent="0.2">
      <c r="A265" s="4" t="s">
        <v>17</v>
      </c>
      <c r="B265" s="4" t="s">
        <v>298</v>
      </c>
      <c r="C265" s="4" t="s">
        <v>299</v>
      </c>
      <c r="D265" s="6">
        <v>42475</v>
      </c>
      <c r="E265" s="6">
        <v>42477</v>
      </c>
      <c r="F265" s="7">
        <f>1+Table1[[#This Row],[חזרה מטוייב]]-Table1[[#This Row],[יציאה מטוייב]]</f>
        <v>3</v>
      </c>
      <c r="G265" s="31">
        <f>NETWORKDAYS.INTL(Table1[[#This Row],[יציאה מטוייב]],Table1[[#This Row],[חזרה מטוייב]],7)</f>
        <v>1</v>
      </c>
      <c r="H265" s="7">
        <f>NETWORKDAYS.INTL(Table1[[#This Row],[יציאה מטוייב]],Table1[[#This Row],[חזרה מטוייב]],7,Table3[מועדי חופשות])</f>
        <v>0</v>
      </c>
      <c r="I265" s="30">
        <f>Table1[[#This Row],[סה"כ ימים]]-Table1[[#This Row],[סה"כ ימים לא כולל סופ"ש, פגרה וחגים]]</f>
        <v>3</v>
      </c>
      <c r="J265" s="21" t="s">
        <v>467</v>
      </c>
    </row>
    <row r="266" spans="1:10" ht="12.75" x14ac:dyDescent="0.2">
      <c r="A266" s="4" t="s">
        <v>228</v>
      </c>
      <c r="B266" s="4" t="s">
        <v>10</v>
      </c>
      <c r="C266" s="4" t="s">
        <v>300</v>
      </c>
      <c r="D266" s="6">
        <v>42474</v>
      </c>
      <c r="E266" s="6">
        <v>42475</v>
      </c>
      <c r="F266" s="7">
        <f>1+Table1[[#This Row],[חזרה מטוייב]]-Table1[[#This Row],[יציאה מטוייב]]</f>
        <v>2</v>
      </c>
      <c r="G266" s="31">
        <f>NETWORKDAYS.INTL(Table1[[#This Row],[יציאה מטוייב]],Table1[[#This Row],[חזרה מטוייב]],7)</f>
        <v>1</v>
      </c>
      <c r="H266" s="7">
        <f>NETWORKDAYS.INTL(Table1[[#This Row],[יציאה מטוייב]],Table1[[#This Row],[חזרה מטוייב]],7,Table3[מועדי חופשות])</f>
        <v>0</v>
      </c>
      <c r="I266" s="30">
        <f>Table1[[#This Row],[סה"כ ימים]]-Table1[[#This Row],[סה"כ ימים לא כולל סופ"ש, פגרה וחגים]]</f>
        <v>2</v>
      </c>
      <c r="J266" s="21" t="s">
        <v>467</v>
      </c>
    </row>
    <row r="267" spans="1:10" ht="12.75" x14ac:dyDescent="0.2">
      <c r="A267" s="4" t="s">
        <v>173</v>
      </c>
      <c r="B267" s="4" t="s">
        <v>90</v>
      </c>
      <c r="C267" s="4" t="s">
        <v>173</v>
      </c>
      <c r="D267" s="6">
        <v>42474</v>
      </c>
      <c r="E267" s="6">
        <v>42477</v>
      </c>
      <c r="F267" s="7">
        <f>1+Table1[[#This Row],[חזרה מטוייב]]-Table1[[#This Row],[יציאה מטוייב]]</f>
        <v>4</v>
      </c>
      <c r="G267" s="31">
        <f>NETWORKDAYS.INTL(Table1[[#This Row],[יציאה מטוייב]],Table1[[#This Row],[חזרה מטוייב]],7)</f>
        <v>2</v>
      </c>
      <c r="H267" s="7">
        <f>NETWORKDAYS.INTL(Table1[[#This Row],[יציאה מטוייב]],Table1[[#This Row],[חזרה מטוייב]],7,Table3[מועדי חופשות])</f>
        <v>0</v>
      </c>
      <c r="I267" s="30">
        <f>Table1[[#This Row],[סה"כ ימים]]-Table1[[#This Row],[סה"כ ימים לא כולל סופ"ש, פגרה וחגים]]</f>
        <v>4</v>
      </c>
      <c r="J267" s="21" t="s">
        <v>467</v>
      </c>
    </row>
    <row r="268" spans="1:10" ht="12.75" x14ac:dyDescent="0.2">
      <c r="A268" s="4" t="s">
        <v>15</v>
      </c>
      <c r="B268" s="4" t="s">
        <v>10</v>
      </c>
      <c r="C268" s="4" t="s">
        <v>301</v>
      </c>
      <c r="D268" s="6">
        <v>42472</v>
      </c>
      <c r="E268" s="6">
        <v>42480</v>
      </c>
      <c r="F268" s="7">
        <f>1+Table1[[#This Row],[חזרה מטוייב]]-Table1[[#This Row],[יציאה מטוייב]]</f>
        <v>9</v>
      </c>
      <c r="G268" s="31">
        <f>NETWORKDAYS.INTL(Table1[[#This Row],[יציאה מטוייב]],Table1[[#This Row],[חזרה מטוייב]],7)</f>
        <v>7</v>
      </c>
      <c r="H268" s="7">
        <f>NETWORKDAYS.INTL(Table1[[#This Row],[יציאה מטוייב]],Table1[[#This Row],[חזרה מטוייב]],7,Table3[מועדי חופשות])</f>
        <v>0</v>
      </c>
      <c r="I268" s="30">
        <f>Table1[[#This Row],[סה"כ ימים]]-Table1[[#This Row],[סה"כ ימים לא כולל סופ"ש, פגרה וחגים]]</f>
        <v>9</v>
      </c>
      <c r="J268" s="21" t="s">
        <v>467</v>
      </c>
    </row>
    <row r="269" spans="1:10" ht="12.75" x14ac:dyDescent="0.2">
      <c r="A269" s="4" t="s">
        <v>107</v>
      </c>
      <c r="B269" s="4" t="s">
        <v>29</v>
      </c>
      <c r="C269" s="4" t="s">
        <v>302</v>
      </c>
      <c r="D269" s="6">
        <v>42472</v>
      </c>
      <c r="E269" s="6">
        <v>42474</v>
      </c>
      <c r="F269" s="7">
        <f>1+Table1[[#This Row],[חזרה מטוייב]]-Table1[[#This Row],[יציאה מטוייב]]</f>
        <v>3</v>
      </c>
      <c r="G269" s="31">
        <f>NETWORKDAYS.INTL(Table1[[#This Row],[יציאה מטוייב]],Table1[[#This Row],[חזרה מטוייב]],7)</f>
        <v>3</v>
      </c>
      <c r="H269" s="7">
        <f>NETWORKDAYS.INTL(Table1[[#This Row],[יציאה מטוייב]],Table1[[#This Row],[חזרה מטוייב]],7,Table3[מועדי חופשות])</f>
        <v>0</v>
      </c>
      <c r="I269" s="30">
        <f>Table1[[#This Row],[סה"כ ימים]]-Table1[[#This Row],[סה"כ ימים לא כולל סופ"ש, פגרה וחגים]]</f>
        <v>3</v>
      </c>
      <c r="J269" s="21" t="s">
        <v>467</v>
      </c>
    </row>
    <row r="270" spans="1:10" ht="12.75" x14ac:dyDescent="0.2">
      <c r="A270" s="4" t="s">
        <v>110</v>
      </c>
      <c r="B270" s="4" t="s">
        <v>10</v>
      </c>
      <c r="C270" s="4" t="s">
        <v>303</v>
      </c>
      <c r="D270" s="6">
        <v>42472</v>
      </c>
      <c r="E270" s="6">
        <v>42495</v>
      </c>
      <c r="F270" s="7">
        <f>1+Table1[[#This Row],[חזרה מטוייב]]-Table1[[#This Row],[יציאה מטוייב]]</f>
        <v>24</v>
      </c>
      <c r="G270" s="31">
        <f>NETWORKDAYS.INTL(Table1[[#This Row],[יציאה מטוייב]],Table1[[#This Row],[חזרה מטוייב]],7)</f>
        <v>18</v>
      </c>
      <c r="H270" s="7">
        <f>NETWORKDAYS.INTL(Table1[[#This Row],[יציאה מטוייב]],Table1[[#This Row],[חזרה מטוייב]],7,Table3[מועדי חופשות])</f>
        <v>0</v>
      </c>
      <c r="I270" s="30">
        <f>Table1[[#This Row],[סה"כ ימים]]-Table1[[#This Row],[סה"כ ימים לא כולל סופ"ש, פגרה וחגים]]</f>
        <v>24</v>
      </c>
      <c r="J270" s="21" t="s">
        <v>467</v>
      </c>
    </row>
    <row r="271" spans="1:10" ht="12.75" x14ac:dyDescent="0.2">
      <c r="A271" s="4" t="s">
        <v>168</v>
      </c>
      <c r="B271" s="4" t="s">
        <v>38</v>
      </c>
      <c r="C271" s="4" t="s">
        <v>304</v>
      </c>
      <c r="D271" s="6">
        <v>42471</v>
      </c>
      <c r="E271" s="6">
        <v>42472</v>
      </c>
      <c r="F271" s="7">
        <f>1+Table1[[#This Row],[חזרה מטוייב]]-Table1[[#This Row],[יציאה מטוייב]]</f>
        <v>2</v>
      </c>
      <c r="G271" s="31">
        <f>NETWORKDAYS.INTL(Table1[[#This Row],[יציאה מטוייב]],Table1[[#This Row],[חזרה מטוייב]],7)</f>
        <v>2</v>
      </c>
      <c r="H271" s="7">
        <f>NETWORKDAYS.INTL(Table1[[#This Row],[יציאה מטוייב]],Table1[[#This Row],[חזרה מטוייב]],7,Table3[מועדי חופשות])</f>
        <v>0</v>
      </c>
      <c r="I271" s="30">
        <f>Table1[[#This Row],[סה"כ ימים]]-Table1[[#This Row],[סה"כ ימים לא כולל סופ"ש, פגרה וחגים]]</f>
        <v>2</v>
      </c>
      <c r="J271" s="21" t="s">
        <v>467</v>
      </c>
    </row>
    <row r="272" spans="1:10" ht="12.75" x14ac:dyDescent="0.2">
      <c r="A272" s="4" t="s">
        <v>156</v>
      </c>
      <c r="B272" s="4" t="s">
        <v>38</v>
      </c>
      <c r="C272" s="4" t="s">
        <v>305</v>
      </c>
      <c r="D272" s="6">
        <v>42470</v>
      </c>
      <c r="E272" s="6">
        <v>42475</v>
      </c>
      <c r="F272" s="7">
        <f>1+Table1[[#This Row],[חזרה מטוייב]]-Table1[[#This Row],[יציאה מטוייב]]</f>
        <v>6</v>
      </c>
      <c r="G272" s="31">
        <f>NETWORKDAYS.INTL(Table1[[#This Row],[יציאה מטוייב]],Table1[[#This Row],[חזרה מטוייב]],7)</f>
        <v>5</v>
      </c>
      <c r="H272" s="7">
        <f>NETWORKDAYS.INTL(Table1[[#This Row],[יציאה מטוייב]],Table1[[#This Row],[חזרה מטוייב]],7,Table3[מועדי חופשות])</f>
        <v>0</v>
      </c>
      <c r="I272" s="30">
        <f>Table1[[#This Row],[סה"כ ימים]]-Table1[[#This Row],[סה"כ ימים לא כולל סופ"ש, פגרה וחגים]]</f>
        <v>6</v>
      </c>
      <c r="J272" s="21" t="s">
        <v>467</v>
      </c>
    </row>
    <row r="273" spans="1:10" ht="12.75" x14ac:dyDescent="0.2">
      <c r="A273" s="4" t="s">
        <v>111</v>
      </c>
      <c r="B273" s="4" t="s">
        <v>38</v>
      </c>
      <c r="C273" s="4" t="s">
        <v>305</v>
      </c>
      <c r="D273" s="6">
        <v>42470</v>
      </c>
      <c r="E273" s="6">
        <v>42474</v>
      </c>
      <c r="F273" s="7">
        <f>1+Table1[[#This Row],[חזרה מטוייב]]-Table1[[#This Row],[יציאה מטוייב]]</f>
        <v>5</v>
      </c>
      <c r="G273" s="31">
        <f>NETWORKDAYS.INTL(Table1[[#This Row],[יציאה מטוייב]],Table1[[#This Row],[חזרה מטוייב]],7)</f>
        <v>5</v>
      </c>
      <c r="H273" s="7">
        <f>NETWORKDAYS.INTL(Table1[[#This Row],[יציאה מטוייב]],Table1[[#This Row],[חזרה מטוייב]],7,Table3[מועדי חופשות])</f>
        <v>0</v>
      </c>
      <c r="I273" s="30">
        <f>Table1[[#This Row],[סה"כ ימים]]-Table1[[#This Row],[סה"כ ימים לא כולל סופ"ש, פגרה וחגים]]</f>
        <v>5</v>
      </c>
      <c r="J273" s="21" t="s">
        <v>467</v>
      </c>
    </row>
    <row r="274" spans="1:10" ht="12.75" x14ac:dyDescent="0.2">
      <c r="A274" s="4" t="s">
        <v>186</v>
      </c>
      <c r="B274" s="4" t="s">
        <v>10</v>
      </c>
      <c r="C274" s="4" t="s">
        <v>94</v>
      </c>
      <c r="D274" s="6">
        <v>42469</v>
      </c>
      <c r="E274" s="6">
        <v>42478</v>
      </c>
      <c r="F274" s="7">
        <f>1+Table1[[#This Row],[חזרה מטוייב]]-Table1[[#This Row],[יציאה מטוייב]]</f>
        <v>10</v>
      </c>
      <c r="G274" s="31">
        <f>NETWORKDAYS.INTL(Table1[[#This Row],[יציאה מטוייב]],Table1[[#This Row],[חזרה מטוייב]],7)</f>
        <v>7</v>
      </c>
      <c r="H274" s="7">
        <f>NETWORKDAYS.INTL(Table1[[#This Row],[יציאה מטוייב]],Table1[[#This Row],[חזרה מטוייב]],7,Table3[מועדי חופשות])</f>
        <v>0</v>
      </c>
      <c r="I274" s="30">
        <f>Table1[[#This Row],[סה"כ ימים]]-Table1[[#This Row],[סה"כ ימים לא כולל סופ"ש, פגרה וחגים]]</f>
        <v>10</v>
      </c>
      <c r="J274" s="21" t="s">
        <v>467</v>
      </c>
    </row>
    <row r="275" spans="1:10" ht="12.75" x14ac:dyDescent="0.2">
      <c r="A275" s="4" t="s">
        <v>210</v>
      </c>
      <c r="B275" s="4" t="s">
        <v>236</v>
      </c>
      <c r="C275" s="4" t="s">
        <v>306</v>
      </c>
      <c r="D275" s="6">
        <v>42468</v>
      </c>
      <c r="E275" s="6">
        <v>42477</v>
      </c>
      <c r="F275" s="7">
        <f>1+Table1[[#This Row],[חזרה מטוייב]]-Table1[[#This Row],[יציאה מטוייב]]</f>
        <v>10</v>
      </c>
      <c r="G275" s="31">
        <f>NETWORKDAYS.INTL(Table1[[#This Row],[יציאה מטוייב]],Table1[[#This Row],[חזרה מטוייב]],7)</f>
        <v>6</v>
      </c>
      <c r="H275" s="7">
        <f>NETWORKDAYS.INTL(Table1[[#This Row],[יציאה מטוייב]],Table1[[#This Row],[חזרה מטוייב]],7,Table3[מועדי חופשות])</f>
        <v>0</v>
      </c>
      <c r="I275" s="30">
        <f>Table1[[#This Row],[סה"כ ימים]]-Table1[[#This Row],[סה"כ ימים לא כולל סופ"ש, פגרה וחגים]]</f>
        <v>10</v>
      </c>
      <c r="J275" s="21" t="s">
        <v>467</v>
      </c>
    </row>
    <row r="276" spans="1:10" ht="12.75" x14ac:dyDescent="0.2">
      <c r="A276" s="4" t="s">
        <v>238</v>
      </c>
      <c r="B276" s="4" t="s">
        <v>10</v>
      </c>
      <c r="C276" s="4" t="s">
        <v>115</v>
      </c>
      <c r="D276" s="6">
        <v>42468</v>
      </c>
      <c r="E276" s="6">
        <v>42474</v>
      </c>
      <c r="F276" s="7">
        <f>1+Table1[[#This Row],[חזרה מטוייב]]-Table1[[#This Row],[יציאה מטוייב]]</f>
        <v>7</v>
      </c>
      <c r="G276" s="31">
        <f>NETWORKDAYS.INTL(Table1[[#This Row],[יציאה מטוייב]],Table1[[#This Row],[חזרה מטוייב]],7)</f>
        <v>5</v>
      </c>
      <c r="H276" s="7">
        <f>NETWORKDAYS.INTL(Table1[[#This Row],[יציאה מטוייב]],Table1[[#This Row],[חזרה מטוייב]],7,Table3[מועדי חופשות])</f>
        <v>0</v>
      </c>
      <c r="I276" s="30">
        <f>Table1[[#This Row],[סה"כ ימים]]-Table1[[#This Row],[סה"כ ימים לא כולל סופ"ש, פגרה וחגים]]</f>
        <v>7</v>
      </c>
      <c r="J276" s="21" t="s">
        <v>467</v>
      </c>
    </row>
    <row r="277" spans="1:10" ht="12.75" x14ac:dyDescent="0.2">
      <c r="A277" s="4" t="s">
        <v>37</v>
      </c>
      <c r="B277" s="4" t="s">
        <v>10</v>
      </c>
      <c r="C277" s="4" t="s">
        <v>115</v>
      </c>
      <c r="D277" s="6">
        <v>42468</v>
      </c>
      <c r="E277" s="6">
        <v>42474</v>
      </c>
      <c r="F277" s="7">
        <f>1+Table1[[#This Row],[חזרה מטוייב]]-Table1[[#This Row],[יציאה מטוייב]]</f>
        <v>7</v>
      </c>
      <c r="G277" s="31">
        <f>NETWORKDAYS.INTL(Table1[[#This Row],[יציאה מטוייב]],Table1[[#This Row],[חזרה מטוייב]],7)</f>
        <v>5</v>
      </c>
      <c r="H277" s="7">
        <f>NETWORKDAYS.INTL(Table1[[#This Row],[יציאה מטוייב]],Table1[[#This Row],[חזרה מטוייב]],7,Table3[מועדי חופשות])</f>
        <v>0</v>
      </c>
      <c r="I277" s="30">
        <f>Table1[[#This Row],[סה"כ ימים]]-Table1[[#This Row],[סה"כ ימים לא כולל סופ"ש, פגרה וחגים]]</f>
        <v>7</v>
      </c>
      <c r="J277" s="21" t="s">
        <v>467</v>
      </c>
    </row>
    <row r="278" spans="1:10" ht="12.75" x14ac:dyDescent="0.2">
      <c r="A278" s="4" t="s">
        <v>34</v>
      </c>
      <c r="B278" s="4" t="s">
        <v>10</v>
      </c>
      <c r="C278" s="4" t="s">
        <v>115</v>
      </c>
      <c r="D278" s="6">
        <v>42467</v>
      </c>
      <c r="E278" s="6">
        <v>42474</v>
      </c>
      <c r="F278" s="7">
        <f>1+Table1[[#This Row],[חזרה מטוייב]]-Table1[[#This Row],[יציאה מטוייב]]</f>
        <v>8</v>
      </c>
      <c r="G278" s="31">
        <f>NETWORKDAYS.INTL(Table1[[#This Row],[יציאה מטוייב]],Table1[[#This Row],[חזרה מטוייב]],7)</f>
        <v>6</v>
      </c>
      <c r="H278" s="7">
        <f>NETWORKDAYS.INTL(Table1[[#This Row],[יציאה מטוייב]],Table1[[#This Row],[חזרה מטוייב]],7,Table3[מועדי חופשות])</f>
        <v>0</v>
      </c>
      <c r="I278" s="30">
        <f>Table1[[#This Row],[סה"כ ימים]]-Table1[[#This Row],[סה"כ ימים לא כולל סופ"ש, פגרה וחגים]]</f>
        <v>8</v>
      </c>
      <c r="J278" s="21" t="s">
        <v>467</v>
      </c>
    </row>
    <row r="279" spans="1:10" ht="12.75" x14ac:dyDescent="0.2">
      <c r="A279" s="4" t="s">
        <v>3</v>
      </c>
      <c r="B279" s="4" t="s">
        <v>10</v>
      </c>
      <c r="C279" s="4" t="s">
        <v>115</v>
      </c>
      <c r="D279" s="6">
        <v>42467</v>
      </c>
      <c r="E279" s="6">
        <v>42474</v>
      </c>
      <c r="F279" s="7">
        <f>1+Table1[[#This Row],[חזרה מטוייב]]-Table1[[#This Row],[יציאה מטוייב]]</f>
        <v>8</v>
      </c>
      <c r="G279" s="31">
        <f>NETWORKDAYS.INTL(Table1[[#This Row],[יציאה מטוייב]],Table1[[#This Row],[חזרה מטוייב]],7)</f>
        <v>6</v>
      </c>
      <c r="H279" s="7">
        <f>NETWORKDAYS.INTL(Table1[[#This Row],[יציאה מטוייב]],Table1[[#This Row],[חזרה מטוייב]],7,Table3[מועדי חופשות])</f>
        <v>0</v>
      </c>
      <c r="I279" s="30">
        <f>Table1[[#This Row],[סה"כ ימים]]-Table1[[#This Row],[סה"כ ימים לא כולל סופ"ש, פגרה וחגים]]</f>
        <v>8</v>
      </c>
      <c r="J279" s="21" t="s">
        <v>467</v>
      </c>
    </row>
    <row r="280" spans="1:10" ht="12.75" x14ac:dyDescent="0.2">
      <c r="A280" s="4" t="s">
        <v>58</v>
      </c>
      <c r="B280" s="4" t="s">
        <v>10</v>
      </c>
      <c r="C280" s="4" t="s">
        <v>115</v>
      </c>
      <c r="D280" s="6">
        <v>42467</v>
      </c>
      <c r="E280" s="6">
        <v>42474</v>
      </c>
      <c r="F280" s="7">
        <f>1+Table1[[#This Row],[חזרה מטוייב]]-Table1[[#This Row],[יציאה מטוייב]]</f>
        <v>8</v>
      </c>
      <c r="G280" s="31">
        <f>NETWORKDAYS.INTL(Table1[[#This Row],[יציאה מטוייב]],Table1[[#This Row],[חזרה מטוייב]],7)</f>
        <v>6</v>
      </c>
      <c r="H280" s="7">
        <f>NETWORKDAYS.INTL(Table1[[#This Row],[יציאה מטוייב]],Table1[[#This Row],[חזרה מטוייב]],7,Table3[מועדי חופשות])</f>
        <v>0</v>
      </c>
      <c r="I280" s="30">
        <f>Table1[[#This Row],[סה"כ ימים]]-Table1[[#This Row],[סה"כ ימים לא כולל סופ"ש, פגרה וחגים]]</f>
        <v>8</v>
      </c>
      <c r="J280" s="21" t="s">
        <v>467</v>
      </c>
    </row>
    <row r="281" spans="1:10" ht="12.75" x14ac:dyDescent="0.2">
      <c r="A281" s="4" t="s">
        <v>155</v>
      </c>
      <c r="B281" s="4" t="s">
        <v>10</v>
      </c>
      <c r="C281" s="4" t="s">
        <v>115</v>
      </c>
      <c r="D281" s="6">
        <v>42467</v>
      </c>
      <c r="E281" s="6">
        <v>42474</v>
      </c>
      <c r="F281" s="7">
        <f>1+Table1[[#This Row],[חזרה מטוייב]]-Table1[[#This Row],[יציאה מטוייב]]</f>
        <v>8</v>
      </c>
      <c r="G281" s="31">
        <f>NETWORKDAYS.INTL(Table1[[#This Row],[יציאה מטוייב]],Table1[[#This Row],[חזרה מטוייב]],7)</f>
        <v>6</v>
      </c>
      <c r="H281" s="7">
        <f>NETWORKDAYS.INTL(Table1[[#This Row],[יציאה מטוייב]],Table1[[#This Row],[חזרה מטוייב]],7,Table3[מועדי חופשות])</f>
        <v>0</v>
      </c>
      <c r="I281" s="30">
        <f>Table1[[#This Row],[סה"כ ימים]]-Table1[[#This Row],[סה"כ ימים לא כולל סופ"ש, פגרה וחגים]]</f>
        <v>8</v>
      </c>
      <c r="J281" s="21" t="s">
        <v>467</v>
      </c>
    </row>
    <row r="282" spans="1:10" ht="12.75" x14ac:dyDescent="0.2">
      <c r="A282" s="4" t="s">
        <v>17</v>
      </c>
      <c r="B282" s="4" t="s">
        <v>10</v>
      </c>
      <c r="C282" s="4" t="s">
        <v>307</v>
      </c>
      <c r="D282" s="6">
        <v>42467</v>
      </c>
      <c r="E282" s="6">
        <v>42470</v>
      </c>
      <c r="F282" s="7">
        <f>1+Table1[[#This Row],[חזרה מטוייב]]-Table1[[#This Row],[יציאה מטוייב]]</f>
        <v>4</v>
      </c>
      <c r="G282" s="31">
        <f>NETWORKDAYS.INTL(Table1[[#This Row],[יציאה מטוייב]],Table1[[#This Row],[חזרה מטוייב]],7)</f>
        <v>2</v>
      </c>
      <c r="H282" s="7">
        <f>NETWORKDAYS.INTL(Table1[[#This Row],[יציאה מטוייב]],Table1[[#This Row],[חזרה מטוייב]],7,Table3[מועדי חופשות])</f>
        <v>0</v>
      </c>
      <c r="I282" s="30">
        <f>Table1[[#This Row],[סה"כ ימים]]-Table1[[#This Row],[סה"כ ימים לא כולל סופ"ש, פגרה וחגים]]</f>
        <v>4</v>
      </c>
      <c r="J282" s="21" t="s">
        <v>467</v>
      </c>
    </row>
    <row r="283" spans="1:10" ht="12.75" x14ac:dyDescent="0.2">
      <c r="A283" s="4" t="s">
        <v>15</v>
      </c>
      <c r="B283" s="4" t="s">
        <v>177</v>
      </c>
      <c r="C283" s="4" t="s">
        <v>308</v>
      </c>
      <c r="D283" s="6">
        <v>42465</v>
      </c>
      <c r="E283" s="6">
        <v>42466</v>
      </c>
      <c r="F283" s="7">
        <f>1+Table1[[#This Row],[חזרה מטוייב]]-Table1[[#This Row],[יציאה מטוייב]]</f>
        <v>2</v>
      </c>
      <c r="G283" s="31">
        <f>NETWORKDAYS.INTL(Table1[[#This Row],[יציאה מטוייב]],Table1[[#This Row],[חזרה מטוייב]],7)</f>
        <v>2</v>
      </c>
      <c r="H283" s="7">
        <f>NETWORKDAYS.INTL(Table1[[#This Row],[יציאה מטוייב]],Table1[[#This Row],[חזרה מטוייב]],7,Table3[מועדי חופשות])</f>
        <v>0</v>
      </c>
      <c r="I283" s="30">
        <f>Table1[[#This Row],[סה"כ ימים]]-Table1[[#This Row],[סה"כ ימים לא כולל סופ"ש, פגרה וחגים]]</f>
        <v>2</v>
      </c>
      <c r="J283" s="21" t="s">
        <v>467</v>
      </c>
    </row>
    <row r="284" spans="1:10" ht="12.75" x14ac:dyDescent="0.2">
      <c r="A284" s="4" t="s">
        <v>184</v>
      </c>
      <c r="B284" s="4" t="s">
        <v>10</v>
      </c>
      <c r="C284" s="4" t="s">
        <v>309</v>
      </c>
      <c r="D284" s="6">
        <v>42463</v>
      </c>
      <c r="E284" s="6">
        <v>42477</v>
      </c>
      <c r="F284" s="7">
        <f>1+Table1[[#This Row],[חזרה מטוייב]]-Table1[[#This Row],[יציאה מטוייב]]</f>
        <v>15</v>
      </c>
      <c r="G284" s="31">
        <f>NETWORKDAYS.INTL(Table1[[#This Row],[יציאה מטוייב]],Table1[[#This Row],[חזרה מטוייב]],7)</f>
        <v>11</v>
      </c>
      <c r="H284" s="7">
        <f>NETWORKDAYS.INTL(Table1[[#This Row],[יציאה מטוייב]],Table1[[#This Row],[חזרה מטוייב]],7,Table3[מועדי חופשות])</f>
        <v>1</v>
      </c>
      <c r="I284" s="30">
        <f>Table1[[#This Row],[סה"כ ימים]]-Table1[[#This Row],[סה"כ ימים לא כולל סופ"ש, פגרה וחגים]]</f>
        <v>14</v>
      </c>
      <c r="J284" s="21" t="s">
        <v>467</v>
      </c>
    </row>
    <row r="285" spans="1:10" ht="12.75" x14ac:dyDescent="0.2">
      <c r="A285" s="4" t="s">
        <v>77</v>
      </c>
      <c r="B285" s="4" t="s">
        <v>10</v>
      </c>
      <c r="C285" s="4" t="s">
        <v>309</v>
      </c>
      <c r="D285" s="6">
        <v>42463</v>
      </c>
      <c r="E285" s="6">
        <v>42477</v>
      </c>
      <c r="F285" s="7">
        <f>1+Table1[[#This Row],[חזרה מטוייב]]-Table1[[#This Row],[יציאה מטוייב]]</f>
        <v>15</v>
      </c>
      <c r="G285" s="31">
        <f>NETWORKDAYS.INTL(Table1[[#This Row],[יציאה מטוייב]],Table1[[#This Row],[חזרה מטוייב]],7)</f>
        <v>11</v>
      </c>
      <c r="H285" s="7">
        <f>NETWORKDAYS.INTL(Table1[[#This Row],[יציאה מטוייב]],Table1[[#This Row],[חזרה מטוייב]],7,Table3[מועדי חופשות])</f>
        <v>1</v>
      </c>
      <c r="I285" s="30">
        <f>Table1[[#This Row],[סה"כ ימים]]-Table1[[#This Row],[סה"כ ימים לא כולל סופ"ש, פגרה וחגים]]</f>
        <v>14</v>
      </c>
      <c r="J285" s="21" t="s">
        <v>467</v>
      </c>
    </row>
    <row r="286" spans="1:10" ht="12.75" x14ac:dyDescent="0.2">
      <c r="A286" s="4" t="s">
        <v>310</v>
      </c>
      <c r="B286" s="4" t="s">
        <v>10</v>
      </c>
      <c r="C286" s="4" t="s">
        <v>309</v>
      </c>
      <c r="D286" s="6">
        <v>42462</v>
      </c>
      <c r="E286" s="6">
        <v>42477</v>
      </c>
      <c r="F286" s="7">
        <f>1+Table1[[#This Row],[חזרה מטוייב]]-Table1[[#This Row],[יציאה מטוייב]]</f>
        <v>16</v>
      </c>
      <c r="G286" s="31">
        <f>NETWORKDAYS.INTL(Table1[[#This Row],[יציאה מטוייב]],Table1[[#This Row],[חזרה מטוייב]],7)</f>
        <v>11</v>
      </c>
      <c r="H286" s="7">
        <f>NETWORKDAYS.INTL(Table1[[#This Row],[יציאה מטוייב]],Table1[[#This Row],[חזרה מטוייב]],7,Table3[מועדי חופשות])</f>
        <v>1</v>
      </c>
      <c r="I286" s="30">
        <f>Table1[[#This Row],[סה"כ ימים]]-Table1[[#This Row],[סה"כ ימים לא כולל סופ"ש, פגרה וחגים]]</f>
        <v>15</v>
      </c>
      <c r="J286" s="21" t="s">
        <v>467</v>
      </c>
    </row>
    <row r="287" spans="1:10" ht="12.75" x14ac:dyDescent="0.2">
      <c r="A287" s="4" t="s">
        <v>274</v>
      </c>
      <c r="B287" s="4" t="s">
        <v>10</v>
      </c>
      <c r="C287" s="4" t="s">
        <v>311</v>
      </c>
      <c r="D287" s="6">
        <v>42461</v>
      </c>
      <c r="E287" s="6">
        <v>42466</v>
      </c>
      <c r="F287" s="7">
        <f>1+Table1[[#This Row],[חזרה מטוייב]]-Table1[[#This Row],[יציאה מטוייב]]</f>
        <v>6</v>
      </c>
      <c r="G287" s="31">
        <f>NETWORKDAYS.INTL(Table1[[#This Row],[יציאה מטוייב]],Table1[[#This Row],[חזרה מטוייב]],7)</f>
        <v>4</v>
      </c>
      <c r="H287" s="7">
        <f>NETWORKDAYS.INTL(Table1[[#This Row],[יציאה מטוייב]],Table1[[#This Row],[חזרה מטוייב]],7,Table3[מועדי חופשות])</f>
        <v>1</v>
      </c>
      <c r="I287" s="30">
        <f>Table1[[#This Row],[סה"כ ימים]]-Table1[[#This Row],[סה"כ ימים לא כולל סופ"ש, פגרה וחגים]]</f>
        <v>5</v>
      </c>
      <c r="J287" s="21" t="s">
        <v>467</v>
      </c>
    </row>
    <row r="288" spans="1:10" ht="12.75" x14ac:dyDescent="0.2">
      <c r="A288" s="4" t="s">
        <v>52</v>
      </c>
      <c r="B288" s="4" t="s">
        <v>41</v>
      </c>
      <c r="C288" s="4" t="s">
        <v>312</v>
      </c>
      <c r="D288" s="6">
        <v>42461</v>
      </c>
      <c r="E288" s="6">
        <v>42463</v>
      </c>
      <c r="F288" s="7">
        <f>1+Table1[[#This Row],[חזרה מטוייב]]-Table1[[#This Row],[יציאה מטוייב]]</f>
        <v>3</v>
      </c>
      <c r="G288" s="31">
        <f>NETWORKDAYS.INTL(Table1[[#This Row],[יציאה מטוייב]],Table1[[#This Row],[חזרה מטוייב]],7)</f>
        <v>1</v>
      </c>
      <c r="H288" s="7">
        <f>NETWORKDAYS.INTL(Table1[[#This Row],[יציאה מטוייב]],Table1[[#This Row],[חזרה מטוייב]],7,Table3[מועדי חופשות])</f>
        <v>1</v>
      </c>
      <c r="I288" s="30">
        <f>Table1[[#This Row],[סה"כ ימים]]-Table1[[#This Row],[סה"כ ימים לא כולל סופ"ש, פגרה וחגים]]</f>
        <v>2</v>
      </c>
      <c r="J288" s="21" t="s">
        <v>467</v>
      </c>
    </row>
    <row r="289" spans="1:10" ht="12.75" x14ac:dyDescent="0.2">
      <c r="A289" s="4" t="s">
        <v>110</v>
      </c>
      <c r="B289" s="4" t="s">
        <v>313</v>
      </c>
      <c r="C289" s="4" t="s">
        <v>314</v>
      </c>
      <c r="D289" s="6">
        <v>42460</v>
      </c>
      <c r="E289" s="6">
        <v>42463</v>
      </c>
      <c r="F289" s="7">
        <f>1+Table1[[#This Row],[חזרה מטוייב]]-Table1[[#This Row],[יציאה מטוייב]]</f>
        <v>4</v>
      </c>
      <c r="G289" s="31">
        <f>NETWORKDAYS.INTL(Table1[[#This Row],[יציאה מטוייב]],Table1[[#This Row],[חזרה מטוייב]],7)</f>
        <v>2</v>
      </c>
      <c r="H289" s="7">
        <f>NETWORKDAYS.INTL(Table1[[#This Row],[יציאה מטוייב]],Table1[[#This Row],[חזרה מטוייב]],7,Table3[מועדי חופשות])</f>
        <v>2</v>
      </c>
      <c r="I289" s="30">
        <f>Table1[[#This Row],[סה"כ ימים]]-Table1[[#This Row],[סה"כ ימים לא כולל סופ"ש, פגרה וחגים]]</f>
        <v>2</v>
      </c>
      <c r="J289" s="21" t="s">
        <v>467</v>
      </c>
    </row>
    <row r="290" spans="1:10" ht="12.75" x14ac:dyDescent="0.2">
      <c r="A290" s="4" t="s">
        <v>6</v>
      </c>
      <c r="B290" s="4" t="s">
        <v>44</v>
      </c>
      <c r="C290" s="4" t="s">
        <v>315</v>
      </c>
      <c r="D290" s="6">
        <v>42459</v>
      </c>
      <c r="E290" s="6">
        <v>42461</v>
      </c>
      <c r="F290" s="7">
        <f>1+Table1[[#This Row],[חזרה מטוייב]]-Table1[[#This Row],[יציאה מטוייב]]</f>
        <v>3</v>
      </c>
      <c r="G290" s="31">
        <f>NETWORKDAYS.INTL(Table1[[#This Row],[יציאה מטוייב]],Table1[[#This Row],[חזרה מטוייב]],7)</f>
        <v>2</v>
      </c>
      <c r="H290" s="7">
        <f>NETWORKDAYS.INTL(Table1[[#This Row],[יציאה מטוייב]],Table1[[#This Row],[חזרה מטוייב]],7,Table3[מועדי חופשות])</f>
        <v>2</v>
      </c>
      <c r="I290" s="30">
        <f>Table1[[#This Row],[סה"כ ימים]]-Table1[[#This Row],[סה"כ ימים לא כולל סופ"ש, פגרה וחגים]]</f>
        <v>1</v>
      </c>
      <c r="J290" s="21" t="s">
        <v>467</v>
      </c>
    </row>
    <row r="291" spans="1:10" ht="12.75" x14ac:dyDescent="0.2">
      <c r="A291" s="4" t="s">
        <v>25</v>
      </c>
      <c r="B291" s="4" t="s">
        <v>103</v>
      </c>
      <c r="C291" s="4" t="s">
        <v>316</v>
      </c>
      <c r="D291" s="6">
        <v>42453</v>
      </c>
      <c r="E291" s="6">
        <v>42455</v>
      </c>
      <c r="F291" s="7">
        <f>1+Table1[[#This Row],[חזרה מטוייב]]-Table1[[#This Row],[יציאה מטוייב]]</f>
        <v>3</v>
      </c>
      <c r="G291" s="31">
        <f>NETWORKDAYS.INTL(Table1[[#This Row],[יציאה מטוייב]],Table1[[#This Row],[חזרה מטוייב]],7)</f>
        <v>1</v>
      </c>
      <c r="H291" s="7">
        <f>NETWORKDAYS.INTL(Table1[[#This Row],[יציאה מטוייב]],Table1[[#This Row],[חזרה מטוייב]],7,Table3[מועדי חופשות])</f>
        <v>1</v>
      </c>
      <c r="I291" s="30">
        <f>Table1[[#This Row],[סה"כ ימים]]-Table1[[#This Row],[סה"כ ימים לא כולל סופ"ש, פגרה וחגים]]</f>
        <v>2</v>
      </c>
      <c r="J291" s="21" t="s">
        <v>467</v>
      </c>
    </row>
    <row r="292" spans="1:10" ht="12.75" x14ac:dyDescent="0.2">
      <c r="A292" s="4" t="s">
        <v>186</v>
      </c>
      <c r="B292" s="4" t="s">
        <v>10</v>
      </c>
      <c r="C292" s="4" t="s">
        <v>69</v>
      </c>
      <c r="D292" s="6">
        <v>42451</v>
      </c>
      <c r="E292" s="6">
        <v>42452</v>
      </c>
      <c r="F292" s="7">
        <f>1+Table1[[#This Row],[חזרה מטוייב]]-Table1[[#This Row],[יציאה מטוייב]]</f>
        <v>2</v>
      </c>
      <c r="G292" s="31">
        <f>NETWORKDAYS.INTL(Table1[[#This Row],[יציאה מטוייב]],Table1[[#This Row],[חזרה מטוייב]],7)</f>
        <v>2</v>
      </c>
      <c r="H292" s="7">
        <f>NETWORKDAYS.INTL(Table1[[#This Row],[יציאה מטוייב]],Table1[[#This Row],[חזרה מטוייב]],7,Table3[מועדי חופשות])</f>
        <v>2</v>
      </c>
      <c r="I292" s="30">
        <f>Table1[[#This Row],[סה"כ ימים]]-Table1[[#This Row],[סה"כ ימים לא כולל סופ"ש, פגרה וחגים]]</f>
        <v>0</v>
      </c>
      <c r="J292" s="21" t="s">
        <v>467</v>
      </c>
    </row>
    <row r="293" spans="1:10" ht="12.75" x14ac:dyDescent="0.2">
      <c r="A293" s="4" t="s">
        <v>20</v>
      </c>
      <c r="B293" s="4" t="s">
        <v>41</v>
      </c>
      <c r="C293" s="4" t="s">
        <v>123</v>
      </c>
      <c r="D293" s="6">
        <v>42449</v>
      </c>
      <c r="E293" s="6">
        <v>42451</v>
      </c>
      <c r="F293" s="7">
        <f>1+Table1[[#This Row],[חזרה מטוייב]]-Table1[[#This Row],[יציאה מטוייב]]</f>
        <v>3</v>
      </c>
      <c r="G293" s="31">
        <f>NETWORKDAYS.INTL(Table1[[#This Row],[יציאה מטוייב]],Table1[[#This Row],[חזרה מטוייב]],7)</f>
        <v>3</v>
      </c>
      <c r="H293" s="7">
        <f>NETWORKDAYS.INTL(Table1[[#This Row],[יציאה מטוייב]],Table1[[#This Row],[חזרה מטוייב]],7,Table3[מועדי חופשות])</f>
        <v>3</v>
      </c>
      <c r="I293" s="30">
        <f>Table1[[#This Row],[סה"כ ימים]]-Table1[[#This Row],[סה"כ ימים לא כולל סופ"ש, פגרה וחגים]]</f>
        <v>0</v>
      </c>
      <c r="J293" s="21" t="s">
        <v>467</v>
      </c>
    </row>
    <row r="294" spans="1:10" ht="12.75" x14ac:dyDescent="0.2">
      <c r="A294" s="4" t="s">
        <v>228</v>
      </c>
      <c r="B294" s="4" t="s">
        <v>10</v>
      </c>
      <c r="C294" s="4" t="s">
        <v>69</v>
      </c>
      <c r="D294" s="6">
        <v>42449</v>
      </c>
      <c r="E294" s="6">
        <v>42452</v>
      </c>
      <c r="F294" s="7">
        <f>1+Table1[[#This Row],[חזרה מטוייב]]-Table1[[#This Row],[יציאה מטוייב]]</f>
        <v>4</v>
      </c>
      <c r="G294" s="31">
        <f>NETWORKDAYS.INTL(Table1[[#This Row],[יציאה מטוייב]],Table1[[#This Row],[חזרה מטוייב]],7)</f>
        <v>4</v>
      </c>
      <c r="H294" s="7">
        <f>NETWORKDAYS.INTL(Table1[[#This Row],[יציאה מטוייב]],Table1[[#This Row],[חזרה מטוייב]],7,Table3[מועדי חופשות])</f>
        <v>4</v>
      </c>
      <c r="I294" s="30">
        <f>Table1[[#This Row],[סה"כ ימים]]-Table1[[#This Row],[סה"כ ימים לא כולל סופ"ש, פגרה וחגים]]</f>
        <v>0</v>
      </c>
      <c r="J294" s="21" t="s">
        <v>467</v>
      </c>
    </row>
    <row r="295" spans="1:10" ht="12.75" x14ac:dyDescent="0.2">
      <c r="A295" s="4" t="s">
        <v>9</v>
      </c>
      <c r="B295" s="4" t="s">
        <v>10</v>
      </c>
      <c r="C295" s="4" t="s">
        <v>69</v>
      </c>
      <c r="D295" s="6">
        <v>42449</v>
      </c>
      <c r="E295" s="6">
        <v>42451</v>
      </c>
      <c r="F295" s="7">
        <f>1+Table1[[#This Row],[חזרה מטוייב]]-Table1[[#This Row],[יציאה מטוייב]]</f>
        <v>3</v>
      </c>
      <c r="G295" s="31">
        <f>NETWORKDAYS.INTL(Table1[[#This Row],[יציאה מטוייב]],Table1[[#This Row],[חזרה מטוייב]],7)</f>
        <v>3</v>
      </c>
      <c r="H295" s="7">
        <f>NETWORKDAYS.INTL(Table1[[#This Row],[יציאה מטוייב]],Table1[[#This Row],[חזרה מטוייב]],7,Table3[מועדי חופשות])</f>
        <v>3</v>
      </c>
      <c r="I295" s="30">
        <f>Table1[[#This Row],[סה"כ ימים]]-Table1[[#This Row],[סה"כ ימים לא כולל סופ"ש, פגרה וחגים]]</f>
        <v>0</v>
      </c>
      <c r="J295" s="21" t="s">
        <v>467</v>
      </c>
    </row>
    <row r="296" spans="1:10" ht="12.75" x14ac:dyDescent="0.2">
      <c r="A296" s="4" t="s">
        <v>89</v>
      </c>
      <c r="B296" s="4" t="s">
        <v>317</v>
      </c>
      <c r="C296" s="4" t="s">
        <v>318</v>
      </c>
      <c r="D296" s="6">
        <v>42447</v>
      </c>
      <c r="E296" s="6">
        <v>42449</v>
      </c>
      <c r="F296" s="7">
        <f>1+Table1[[#This Row],[חזרה מטוייב]]-Table1[[#This Row],[יציאה מטוייב]]</f>
        <v>3</v>
      </c>
      <c r="G296" s="31">
        <f>NETWORKDAYS.INTL(Table1[[#This Row],[יציאה מטוייב]],Table1[[#This Row],[חזרה מטוייב]],7)</f>
        <v>1</v>
      </c>
      <c r="H296" s="7">
        <f>NETWORKDAYS.INTL(Table1[[#This Row],[יציאה מטוייב]],Table1[[#This Row],[חזרה מטוייב]],7,Table3[מועדי חופשות])</f>
        <v>1</v>
      </c>
      <c r="I296" s="30">
        <f>Table1[[#This Row],[סה"כ ימים]]-Table1[[#This Row],[סה"כ ימים לא כולל סופ"ש, פגרה וחגים]]</f>
        <v>2</v>
      </c>
      <c r="J296" s="21" t="s">
        <v>467</v>
      </c>
    </row>
    <row r="297" spans="1:10" ht="12.75" x14ac:dyDescent="0.2">
      <c r="A297" s="4" t="s">
        <v>52</v>
      </c>
      <c r="B297" s="4" t="s">
        <v>18</v>
      </c>
      <c r="C297" s="4" t="s">
        <v>319</v>
      </c>
      <c r="D297" s="6">
        <v>42446</v>
      </c>
      <c r="E297" s="6">
        <v>42450</v>
      </c>
      <c r="F297" s="7">
        <f>1+Table1[[#This Row],[חזרה מטוייב]]-Table1[[#This Row],[יציאה מטוייב]]</f>
        <v>5</v>
      </c>
      <c r="G297" s="31">
        <f>NETWORKDAYS.INTL(Table1[[#This Row],[יציאה מטוייב]],Table1[[#This Row],[חזרה מטוייב]],7)</f>
        <v>3</v>
      </c>
      <c r="H297" s="7">
        <f>NETWORKDAYS.INTL(Table1[[#This Row],[יציאה מטוייב]],Table1[[#This Row],[חזרה מטוייב]],7,Table3[מועדי חופשות])</f>
        <v>3</v>
      </c>
      <c r="I297" s="30">
        <f>Table1[[#This Row],[סה"כ ימים]]-Table1[[#This Row],[סה"כ ימים לא כולל סופ"ש, פגרה וחגים]]</f>
        <v>2</v>
      </c>
      <c r="J297" s="21" t="s">
        <v>467</v>
      </c>
    </row>
    <row r="298" spans="1:10" ht="12.75" x14ac:dyDescent="0.2">
      <c r="A298" s="4" t="s">
        <v>172</v>
      </c>
      <c r="B298" s="4" t="s">
        <v>7</v>
      </c>
      <c r="C298" s="4" t="s">
        <v>127</v>
      </c>
      <c r="D298" s="6">
        <v>42445</v>
      </c>
      <c r="E298" s="6">
        <v>42447</v>
      </c>
      <c r="F298" s="7">
        <f>1+Table1[[#This Row],[חזרה מטוייב]]-Table1[[#This Row],[יציאה מטוייב]]</f>
        <v>3</v>
      </c>
      <c r="G298" s="31">
        <f>NETWORKDAYS.INTL(Table1[[#This Row],[יציאה מטוייב]],Table1[[#This Row],[חזרה מטוייב]],7)</f>
        <v>2</v>
      </c>
      <c r="H298" s="7">
        <f>NETWORKDAYS.INTL(Table1[[#This Row],[יציאה מטוייב]],Table1[[#This Row],[חזרה מטוייב]],7,Table3[מועדי חופשות])</f>
        <v>2</v>
      </c>
      <c r="I298" s="30">
        <f>Table1[[#This Row],[סה"כ ימים]]-Table1[[#This Row],[סה"כ ימים לא כולל סופ"ש, פגרה וחגים]]</f>
        <v>1</v>
      </c>
      <c r="J298" s="21" t="s">
        <v>467</v>
      </c>
    </row>
    <row r="299" spans="1:10" ht="12.75" x14ac:dyDescent="0.2">
      <c r="A299" s="4" t="s">
        <v>40</v>
      </c>
      <c r="B299" s="4" t="s">
        <v>41</v>
      </c>
      <c r="C299" s="4" t="s">
        <v>320</v>
      </c>
      <c r="D299" s="6">
        <v>42445</v>
      </c>
      <c r="E299" s="6">
        <v>42449</v>
      </c>
      <c r="F299" s="7">
        <f>1+Table1[[#This Row],[חזרה מטוייב]]-Table1[[#This Row],[יציאה מטוייב]]</f>
        <v>5</v>
      </c>
      <c r="G299" s="31">
        <f>NETWORKDAYS.INTL(Table1[[#This Row],[יציאה מטוייב]],Table1[[#This Row],[חזרה מטוייב]],7)</f>
        <v>3</v>
      </c>
      <c r="H299" s="7">
        <f>NETWORKDAYS.INTL(Table1[[#This Row],[יציאה מטוייב]],Table1[[#This Row],[חזרה מטוייב]],7,Table3[מועדי חופשות])</f>
        <v>3</v>
      </c>
      <c r="I299" s="30">
        <f>Table1[[#This Row],[סה"כ ימים]]-Table1[[#This Row],[סה"כ ימים לא כולל סופ"ש, פגרה וחגים]]</f>
        <v>2</v>
      </c>
      <c r="J299" s="21" t="s">
        <v>467</v>
      </c>
    </row>
    <row r="300" spans="1:10" ht="12.75" x14ac:dyDescent="0.2">
      <c r="A300" s="4" t="s">
        <v>34</v>
      </c>
      <c r="B300" s="4" t="s">
        <v>10</v>
      </c>
      <c r="C300" s="4" t="s">
        <v>321</v>
      </c>
      <c r="D300" s="6">
        <v>42443</v>
      </c>
      <c r="E300" s="6">
        <v>42447</v>
      </c>
      <c r="F300" s="7">
        <f>1+Table1[[#This Row],[חזרה מטוייב]]-Table1[[#This Row],[יציאה מטוייב]]</f>
        <v>5</v>
      </c>
      <c r="G300" s="31">
        <f>NETWORKDAYS.INTL(Table1[[#This Row],[יציאה מטוייב]],Table1[[#This Row],[חזרה מטוייב]],7)</f>
        <v>4</v>
      </c>
      <c r="H300" s="7">
        <f>NETWORKDAYS.INTL(Table1[[#This Row],[יציאה מטוייב]],Table1[[#This Row],[חזרה מטוייב]],7,Table3[מועדי חופשות])</f>
        <v>4</v>
      </c>
      <c r="I300" s="30">
        <f>Table1[[#This Row],[סה"כ ימים]]-Table1[[#This Row],[סה"כ ימים לא כולל סופ"ש, פגרה וחגים]]</f>
        <v>1</v>
      </c>
      <c r="J300" s="21" t="s">
        <v>467</v>
      </c>
    </row>
    <row r="301" spans="1:10" ht="12.75" x14ac:dyDescent="0.2">
      <c r="A301" s="4" t="s">
        <v>190</v>
      </c>
      <c r="B301" s="4" t="s">
        <v>38</v>
      </c>
      <c r="C301" s="4" t="s">
        <v>322</v>
      </c>
      <c r="D301" s="6">
        <v>42442</v>
      </c>
      <c r="E301" s="6">
        <v>42444</v>
      </c>
      <c r="F301" s="7">
        <f>1+Table1[[#This Row],[חזרה מטוייב]]-Table1[[#This Row],[יציאה מטוייב]]</f>
        <v>3</v>
      </c>
      <c r="G301" s="31">
        <f>NETWORKDAYS.INTL(Table1[[#This Row],[יציאה מטוייב]],Table1[[#This Row],[חזרה מטוייב]],7)</f>
        <v>3</v>
      </c>
      <c r="H301" s="7">
        <f>NETWORKDAYS.INTL(Table1[[#This Row],[יציאה מטוייב]],Table1[[#This Row],[חזרה מטוייב]],7,Table3[מועדי חופשות])</f>
        <v>3</v>
      </c>
      <c r="I301" s="30">
        <f>Table1[[#This Row],[סה"כ ימים]]-Table1[[#This Row],[סה"כ ימים לא כולל סופ"ש, פגרה וחגים]]</f>
        <v>0</v>
      </c>
      <c r="J301" s="21" t="s">
        <v>467</v>
      </c>
    </row>
    <row r="302" spans="1:10" ht="12.75" x14ac:dyDescent="0.2">
      <c r="A302" s="4" t="s">
        <v>17</v>
      </c>
      <c r="B302" s="4" t="s">
        <v>38</v>
      </c>
      <c r="C302" s="4" t="s">
        <v>323</v>
      </c>
      <c r="D302" s="6">
        <v>42442</v>
      </c>
      <c r="E302" s="6">
        <v>42444</v>
      </c>
      <c r="F302" s="7">
        <f>1+Table1[[#This Row],[חזרה מטוייב]]-Table1[[#This Row],[יציאה מטוייב]]</f>
        <v>3</v>
      </c>
      <c r="G302" s="31">
        <f>NETWORKDAYS.INTL(Table1[[#This Row],[יציאה מטוייב]],Table1[[#This Row],[חזרה מטוייב]],7)</f>
        <v>3</v>
      </c>
      <c r="H302" s="7">
        <f>NETWORKDAYS.INTL(Table1[[#This Row],[יציאה מטוייב]],Table1[[#This Row],[חזרה מטוייב]],7,Table3[מועדי חופשות])</f>
        <v>3</v>
      </c>
      <c r="I302" s="30">
        <f>Table1[[#This Row],[סה"כ ימים]]-Table1[[#This Row],[סה"כ ימים לא כולל סופ"ש, פגרה וחגים]]</f>
        <v>0</v>
      </c>
      <c r="J302" s="21" t="s">
        <v>467</v>
      </c>
    </row>
    <row r="303" spans="1:10" ht="12.75" x14ac:dyDescent="0.2">
      <c r="A303" s="4" t="s">
        <v>118</v>
      </c>
      <c r="B303" s="4" t="s">
        <v>38</v>
      </c>
      <c r="C303" s="4" t="s">
        <v>323</v>
      </c>
      <c r="D303" s="6">
        <v>42442</v>
      </c>
      <c r="E303" s="6">
        <v>42444</v>
      </c>
      <c r="F303" s="7">
        <f>1+Table1[[#This Row],[חזרה מטוייב]]-Table1[[#This Row],[יציאה מטוייב]]</f>
        <v>3</v>
      </c>
      <c r="G303" s="31">
        <f>NETWORKDAYS.INTL(Table1[[#This Row],[יציאה מטוייב]],Table1[[#This Row],[חזרה מטוייב]],7)</f>
        <v>3</v>
      </c>
      <c r="H303" s="7">
        <f>NETWORKDAYS.INTL(Table1[[#This Row],[יציאה מטוייב]],Table1[[#This Row],[חזרה מטוייב]],7,Table3[מועדי חופשות])</f>
        <v>3</v>
      </c>
      <c r="I303" s="30">
        <f>Table1[[#This Row],[סה"כ ימים]]-Table1[[#This Row],[סה"כ ימים לא כולל סופ"ש, פגרה וחגים]]</f>
        <v>0</v>
      </c>
      <c r="J303" s="21" t="s">
        <v>467</v>
      </c>
    </row>
    <row r="304" spans="1:10" ht="12.75" x14ac:dyDescent="0.2">
      <c r="A304" s="4" t="s">
        <v>37</v>
      </c>
      <c r="B304" s="4" t="s">
        <v>38</v>
      </c>
      <c r="C304" s="4" t="s">
        <v>323</v>
      </c>
      <c r="D304" s="6">
        <v>42442</v>
      </c>
      <c r="E304" s="6">
        <v>42444</v>
      </c>
      <c r="F304" s="7">
        <f>1+Table1[[#This Row],[חזרה מטוייב]]-Table1[[#This Row],[יציאה מטוייב]]</f>
        <v>3</v>
      </c>
      <c r="G304" s="31">
        <f>NETWORKDAYS.INTL(Table1[[#This Row],[יציאה מטוייב]],Table1[[#This Row],[חזרה מטוייב]],7)</f>
        <v>3</v>
      </c>
      <c r="H304" s="7">
        <f>NETWORKDAYS.INTL(Table1[[#This Row],[יציאה מטוייב]],Table1[[#This Row],[חזרה מטוייב]],7,Table3[מועדי חופשות])</f>
        <v>3</v>
      </c>
      <c r="I304" s="30">
        <f>Table1[[#This Row],[סה"כ ימים]]-Table1[[#This Row],[סה"כ ימים לא כולל סופ"ש, פגרה וחגים]]</f>
        <v>0</v>
      </c>
      <c r="J304" s="21" t="s">
        <v>467</v>
      </c>
    </row>
    <row r="305" spans="1:10" ht="12.75" x14ac:dyDescent="0.2">
      <c r="A305" s="4" t="s">
        <v>62</v>
      </c>
      <c r="B305" s="4" t="s">
        <v>242</v>
      </c>
      <c r="C305" s="4" t="s">
        <v>276</v>
      </c>
      <c r="D305" s="6">
        <v>42442</v>
      </c>
      <c r="E305" s="6">
        <v>42449</v>
      </c>
      <c r="F305" s="7">
        <f>1+Table1[[#This Row],[חזרה מטוייב]]-Table1[[#This Row],[יציאה מטוייב]]</f>
        <v>8</v>
      </c>
      <c r="G305" s="31">
        <f>NETWORKDAYS.INTL(Table1[[#This Row],[יציאה מטוייב]],Table1[[#This Row],[חזרה מטוייב]],7)</f>
        <v>6</v>
      </c>
      <c r="H305" s="7">
        <f>NETWORKDAYS.INTL(Table1[[#This Row],[יציאה מטוייב]],Table1[[#This Row],[חזרה מטוייב]],7,Table3[מועדי חופשות])</f>
        <v>6</v>
      </c>
      <c r="I305" s="30">
        <f>Table1[[#This Row],[סה"כ ימים]]-Table1[[#This Row],[סה"כ ימים לא כולל סופ"ש, פגרה וחגים]]</f>
        <v>2</v>
      </c>
      <c r="J305" s="21" t="s">
        <v>467</v>
      </c>
    </row>
    <row r="306" spans="1:10" ht="12.75" x14ac:dyDescent="0.2">
      <c r="A306" s="4" t="s">
        <v>15</v>
      </c>
      <c r="B306" s="4" t="s">
        <v>324</v>
      </c>
      <c r="C306" s="4" t="s">
        <v>325</v>
      </c>
      <c r="D306" s="6">
        <v>42438</v>
      </c>
      <c r="E306" s="6">
        <v>42444</v>
      </c>
      <c r="F306" s="7">
        <f>1+Table1[[#This Row],[חזרה מטוייב]]-Table1[[#This Row],[יציאה מטוייב]]</f>
        <v>7</v>
      </c>
      <c r="G306" s="31">
        <f>NETWORKDAYS.INTL(Table1[[#This Row],[יציאה מטוייב]],Table1[[#This Row],[חזרה מטוייב]],7)</f>
        <v>5</v>
      </c>
      <c r="H306" s="7">
        <f>NETWORKDAYS.INTL(Table1[[#This Row],[יציאה מטוייב]],Table1[[#This Row],[חזרה מטוייב]],7,Table3[מועדי חופשות])</f>
        <v>5</v>
      </c>
      <c r="I306" s="30">
        <f>Table1[[#This Row],[סה"כ ימים]]-Table1[[#This Row],[סה"כ ימים לא כולל סופ"ש, פגרה וחגים]]</f>
        <v>2</v>
      </c>
      <c r="J306" s="21" t="s">
        <v>467</v>
      </c>
    </row>
    <row r="307" spans="1:10" ht="12.75" x14ac:dyDescent="0.2">
      <c r="A307" s="4" t="s">
        <v>43</v>
      </c>
      <c r="B307" s="4" t="s">
        <v>35</v>
      </c>
      <c r="C307" s="4" t="s">
        <v>326</v>
      </c>
      <c r="D307" s="6">
        <v>42438</v>
      </c>
      <c r="E307" s="6">
        <v>42443</v>
      </c>
      <c r="F307" s="7">
        <f>1+Table1[[#This Row],[חזרה מטוייב]]-Table1[[#This Row],[יציאה מטוייב]]</f>
        <v>6</v>
      </c>
      <c r="G307" s="31">
        <f>NETWORKDAYS.INTL(Table1[[#This Row],[יציאה מטוייב]],Table1[[#This Row],[חזרה מטוייב]],7)</f>
        <v>4</v>
      </c>
      <c r="H307" s="7">
        <f>NETWORKDAYS.INTL(Table1[[#This Row],[יציאה מטוייב]],Table1[[#This Row],[חזרה מטוייב]],7,Table3[מועדי חופשות])</f>
        <v>4</v>
      </c>
      <c r="I307" s="30">
        <f>Table1[[#This Row],[סה"כ ימים]]-Table1[[#This Row],[סה"כ ימים לא כולל סופ"ש, פגרה וחגים]]</f>
        <v>2</v>
      </c>
      <c r="J307" s="21" t="s">
        <v>467</v>
      </c>
    </row>
    <row r="308" spans="1:10" ht="12.75" x14ac:dyDescent="0.2">
      <c r="A308" s="4" t="s">
        <v>93</v>
      </c>
      <c r="B308" s="4" t="s">
        <v>4</v>
      </c>
      <c r="C308" s="4" t="s">
        <v>327</v>
      </c>
      <c r="D308" s="6">
        <v>42433</v>
      </c>
      <c r="E308" s="6">
        <v>42436</v>
      </c>
      <c r="F308" s="7">
        <f>1+Table1[[#This Row],[חזרה מטוייב]]-Table1[[#This Row],[יציאה מטוייב]]</f>
        <v>4</v>
      </c>
      <c r="G308" s="31">
        <f>NETWORKDAYS.INTL(Table1[[#This Row],[יציאה מטוייב]],Table1[[#This Row],[חזרה מטוייב]],7)</f>
        <v>2</v>
      </c>
      <c r="H308" s="7">
        <f>NETWORKDAYS.INTL(Table1[[#This Row],[יציאה מטוייב]],Table1[[#This Row],[חזרה מטוייב]],7,Table3[מועדי חופשות])</f>
        <v>2</v>
      </c>
      <c r="I308" s="30">
        <f>Table1[[#This Row],[סה"כ ימים]]-Table1[[#This Row],[סה"כ ימים לא כולל סופ"ש, פגרה וחגים]]</f>
        <v>2</v>
      </c>
      <c r="J308" s="21" t="s">
        <v>467</v>
      </c>
    </row>
    <row r="309" spans="1:10" ht="12.75" x14ac:dyDescent="0.2">
      <c r="A309" s="4" t="s">
        <v>228</v>
      </c>
      <c r="B309" s="4" t="s">
        <v>10</v>
      </c>
      <c r="C309" s="4" t="s">
        <v>328</v>
      </c>
      <c r="D309" s="6">
        <v>42432</v>
      </c>
      <c r="E309" s="6">
        <v>42435</v>
      </c>
      <c r="F309" s="7">
        <f>1+Table1[[#This Row],[חזרה מטוייב]]-Table1[[#This Row],[יציאה מטוייב]]</f>
        <v>4</v>
      </c>
      <c r="G309" s="31">
        <f>NETWORKDAYS.INTL(Table1[[#This Row],[יציאה מטוייב]],Table1[[#This Row],[חזרה מטוייב]],7)</f>
        <v>2</v>
      </c>
      <c r="H309" s="7">
        <f>NETWORKDAYS.INTL(Table1[[#This Row],[יציאה מטוייב]],Table1[[#This Row],[חזרה מטוייב]],7,Table3[מועדי חופשות])</f>
        <v>2</v>
      </c>
      <c r="I309" s="30">
        <f>Table1[[#This Row],[סה"כ ימים]]-Table1[[#This Row],[סה"כ ימים לא כולל סופ"ש, פגרה וחגים]]</f>
        <v>2</v>
      </c>
      <c r="J309" s="21" t="s">
        <v>467</v>
      </c>
    </row>
    <row r="310" spans="1:10" ht="12.75" x14ac:dyDescent="0.2">
      <c r="A310" s="4" t="s">
        <v>52</v>
      </c>
      <c r="B310" s="4" t="s">
        <v>10</v>
      </c>
      <c r="C310" s="4" t="s">
        <v>329</v>
      </c>
      <c r="D310" s="6">
        <v>42425</v>
      </c>
      <c r="E310" s="6">
        <v>42434</v>
      </c>
      <c r="F310" s="7">
        <f>1+Table1[[#This Row],[חזרה מטוייב]]-Table1[[#This Row],[יציאה מטוייב]]</f>
        <v>10</v>
      </c>
      <c r="G310" s="31">
        <f>NETWORKDAYS.INTL(Table1[[#This Row],[יציאה מטוייב]],Table1[[#This Row],[חזרה מטוייב]],7)</f>
        <v>6</v>
      </c>
      <c r="H310" s="7">
        <f>NETWORKDAYS.INTL(Table1[[#This Row],[יציאה מטוייב]],Table1[[#This Row],[חזרה מטוייב]],7,Table3[מועדי חופשות])</f>
        <v>6</v>
      </c>
      <c r="I310" s="30">
        <f>Table1[[#This Row],[סה"כ ימים]]-Table1[[#This Row],[סה"כ ימים לא כולל סופ"ש, פגרה וחגים]]</f>
        <v>4</v>
      </c>
      <c r="J310" s="21" t="s">
        <v>467</v>
      </c>
    </row>
    <row r="311" spans="1:10" ht="12.75" x14ac:dyDescent="0.2">
      <c r="A311" s="4" t="s">
        <v>210</v>
      </c>
      <c r="B311" s="4" t="s">
        <v>143</v>
      </c>
      <c r="C311" s="4" t="s">
        <v>330</v>
      </c>
      <c r="D311" s="6">
        <v>42423</v>
      </c>
      <c r="E311" s="6">
        <v>42424</v>
      </c>
      <c r="F311" s="7">
        <f>1+Table1[[#This Row],[חזרה מטוייב]]-Table1[[#This Row],[יציאה מטוייב]]</f>
        <v>2</v>
      </c>
      <c r="G311" s="31">
        <f>NETWORKDAYS.INTL(Table1[[#This Row],[יציאה מטוייב]],Table1[[#This Row],[חזרה מטוייב]],7)</f>
        <v>2</v>
      </c>
      <c r="H311" s="7">
        <f>NETWORKDAYS.INTL(Table1[[#This Row],[יציאה מטוייב]],Table1[[#This Row],[חזרה מטוייב]],7,Table3[מועדי חופשות])</f>
        <v>2</v>
      </c>
      <c r="I311" s="30">
        <f>Table1[[#This Row],[סה"כ ימים]]-Table1[[#This Row],[סה"כ ימים לא כולל סופ"ש, פגרה וחגים]]</f>
        <v>0</v>
      </c>
      <c r="J311" s="21" t="s">
        <v>467</v>
      </c>
    </row>
    <row r="312" spans="1:10" ht="12.75" x14ac:dyDescent="0.2">
      <c r="A312" s="4" t="s">
        <v>25</v>
      </c>
      <c r="B312" s="4" t="s">
        <v>143</v>
      </c>
      <c r="C312" s="4" t="s">
        <v>330</v>
      </c>
      <c r="D312" s="6">
        <v>42422</v>
      </c>
      <c r="E312" s="6">
        <v>42425</v>
      </c>
      <c r="F312" s="7">
        <f>1+Table1[[#This Row],[חזרה מטוייב]]-Table1[[#This Row],[יציאה מטוייב]]</f>
        <v>4</v>
      </c>
      <c r="G312" s="31">
        <f>NETWORKDAYS.INTL(Table1[[#This Row],[יציאה מטוייב]],Table1[[#This Row],[חזרה מטוייב]],7)</f>
        <v>4</v>
      </c>
      <c r="H312" s="7">
        <f>NETWORKDAYS.INTL(Table1[[#This Row],[יציאה מטוייב]],Table1[[#This Row],[חזרה מטוייב]],7,Table3[מועדי חופשות])</f>
        <v>4</v>
      </c>
      <c r="I312" s="30">
        <f>Table1[[#This Row],[סה"כ ימים]]-Table1[[#This Row],[סה"כ ימים לא כולל סופ"ש, פגרה וחגים]]</f>
        <v>0</v>
      </c>
      <c r="J312" s="21" t="s">
        <v>467</v>
      </c>
    </row>
    <row r="313" spans="1:10" ht="12.75" x14ac:dyDescent="0.2">
      <c r="A313" s="4" t="s">
        <v>77</v>
      </c>
      <c r="B313" s="4" t="s">
        <v>108</v>
      </c>
      <c r="C313" s="4" t="s">
        <v>331</v>
      </c>
      <c r="D313" s="6">
        <v>42418</v>
      </c>
      <c r="E313" s="6">
        <v>42421</v>
      </c>
      <c r="F313" s="7">
        <f>1+Table1[[#This Row],[חזרה מטוייב]]-Table1[[#This Row],[יציאה מטוייב]]</f>
        <v>4</v>
      </c>
      <c r="G313" s="31">
        <f>NETWORKDAYS.INTL(Table1[[#This Row],[יציאה מטוייב]],Table1[[#This Row],[חזרה מטוייב]],7)</f>
        <v>2</v>
      </c>
      <c r="H313" s="7">
        <f>NETWORKDAYS.INTL(Table1[[#This Row],[יציאה מטוייב]],Table1[[#This Row],[חזרה מטוייב]],7,Table3[מועדי חופשות])</f>
        <v>2</v>
      </c>
      <c r="I313" s="30">
        <f>Table1[[#This Row],[סה"כ ימים]]-Table1[[#This Row],[סה"כ ימים לא כולל סופ"ש, פגרה וחגים]]</f>
        <v>2</v>
      </c>
      <c r="J313" s="21" t="s">
        <v>467</v>
      </c>
    </row>
    <row r="314" spans="1:10" ht="12.75" x14ac:dyDescent="0.2">
      <c r="A314" s="4" t="s">
        <v>15</v>
      </c>
      <c r="B314" s="4" t="s">
        <v>38</v>
      </c>
      <c r="C314" s="4" t="s">
        <v>332</v>
      </c>
      <c r="D314" s="6">
        <v>42412</v>
      </c>
      <c r="E314" s="6">
        <v>42414</v>
      </c>
      <c r="F314" s="7">
        <f>1+Table1[[#This Row],[חזרה מטוייב]]-Table1[[#This Row],[יציאה מטוייב]]</f>
        <v>3</v>
      </c>
      <c r="G314" s="31">
        <f>NETWORKDAYS.INTL(Table1[[#This Row],[יציאה מטוייב]],Table1[[#This Row],[חזרה מטוייב]],7)</f>
        <v>1</v>
      </c>
      <c r="H314" s="7">
        <f>NETWORKDAYS.INTL(Table1[[#This Row],[יציאה מטוייב]],Table1[[#This Row],[חזרה מטוייב]],7,Table3[מועדי חופשות])</f>
        <v>1</v>
      </c>
      <c r="I314" s="30">
        <f>Table1[[#This Row],[סה"כ ימים]]-Table1[[#This Row],[סה"כ ימים לא כולל סופ"ש, פגרה וחגים]]</f>
        <v>2</v>
      </c>
      <c r="J314" s="21" t="s">
        <v>467</v>
      </c>
    </row>
    <row r="315" spans="1:10" ht="12.75" x14ac:dyDescent="0.2">
      <c r="A315" s="4" t="s">
        <v>156</v>
      </c>
      <c r="B315" s="4" t="s">
        <v>151</v>
      </c>
      <c r="C315" s="4" t="s">
        <v>333</v>
      </c>
      <c r="D315" s="6">
        <v>42412</v>
      </c>
      <c r="E315" s="6">
        <v>42416</v>
      </c>
      <c r="F315" s="7">
        <f>1+Table1[[#This Row],[חזרה מטוייב]]-Table1[[#This Row],[יציאה מטוייב]]</f>
        <v>5</v>
      </c>
      <c r="G315" s="31">
        <f>NETWORKDAYS.INTL(Table1[[#This Row],[יציאה מטוייב]],Table1[[#This Row],[חזרה מטוייב]],7)</f>
        <v>3</v>
      </c>
      <c r="H315" s="7">
        <f>NETWORKDAYS.INTL(Table1[[#This Row],[יציאה מטוייב]],Table1[[#This Row],[חזרה מטוייב]],7,Table3[מועדי חופשות])</f>
        <v>3</v>
      </c>
      <c r="I315" s="30">
        <f>Table1[[#This Row],[סה"כ ימים]]-Table1[[#This Row],[סה"כ ימים לא כולל סופ"ש, פגרה וחגים]]</f>
        <v>2</v>
      </c>
      <c r="J315" s="21" t="s">
        <v>467</v>
      </c>
    </row>
    <row r="316" spans="1:10" ht="12.75" x14ac:dyDescent="0.2">
      <c r="A316" s="4" t="s">
        <v>153</v>
      </c>
      <c r="B316" s="4" t="s">
        <v>151</v>
      </c>
      <c r="C316" s="4" t="s">
        <v>333</v>
      </c>
      <c r="D316" s="6">
        <v>42412</v>
      </c>
      <c r="E316" s="6">
        <v>42416</v>
      </c>
      <c r="F316" s="7">
        <f>1+Table1[[#This Row],[חזרה מטוייב]]-Table1[[#This Row],[יציאה מטוייב]]</f>
        <v>5</v>
      </c>
      <c r="G316" s="31">
        <f>NETWORKDAYS.INTL(Table1[[#This Row],[יציאה מטוייב]],Table1[[#This Row],[חזרה מטוייב]],7)</f>
        <v>3</v>
      </c>
      <c r="H316" s="7">
        <f>NETWORKDAYS.INTL(Table1[[#This Row],[יציאה מטוייב]],Table1[[#This Row],[חזרה מטוייב]],7,Table3[מועדי חופשות])</f>
        <v>3</v>
      </c>
      <c r="I316" s="30">
        <f>Table1[[#This Row],[סה"כ ימים]]-Table1[[#This Row],[סה"כ ימים לא כולל סופ"ש, פגרה וחגים]]</f>
        <v>2</v>
      </c>
      <c r="J316" s="21" t="s">
        <v>467</v>
      </c>
    </row>
    <row r="317" spans="1:10" ht="12.75" x14ac:dyDescent="0.2">
      <c r="A317" s="4" t="s">
        <v>210</v>
      </c>
      <c r="B317" s="4" t="s">
        <v>32</v>
      </c>
      <c r="C317" s="4" t="s">
        <v>334</v>
      </c>
      <c r="D317" s="6">
        <v>42411</v>
      </c>
      <c r="E317" s="6">
        <v>42413</v>
      </c>
      <c r="F317" s="7">
        <f>1+Table1[[#This Row],[חזרה מטוייב]]-Table1[[#This Row],[יציאה מטוייב]]</f>
        <v>3</v>
      </c>
      <c r="G317" s="31">
        <f>NETWORKDAYS.INTL(Table1[[#This Row],[יציאה מטוייב]],Table1[[#This Row],[חזרה מטוייב]],7)</f>
        <v>1</v>
      </c>
      <c r="H317" s="7">
        <f>NETWORKDAYS.INTL(Table1[[#This Row],[יציאה מטוייב]],Table1[[#This Row],[חזרה מטוייב]],7,Table3[מועדי חופשות])</f>
        <v>1</v>
      </c>
      <c r="I317" s="30">
        <f>Table1[[#This Row],[סה"כ ימים]]-Table1[[#This Row],[סה"כ ימים לא כולל סופ"ש, פגרה וחגים]]</f>
        <v>2</v>
      </c>
      <c r="J317" s="21" t="s">
        <v>467</v>
      </c>
    </row>
    <row r="318" spans="1:10" ht="12.75" x14ac:dyDescent="0.2">
      <c r="A318" s="4" t="s">
        <v>62</v>
      </c>
      <c r="B318" s="4" t="s">
        <v>90</v>
      </c>
      <c r="C318" s="4" t="s">
        <v>335</v>
      </c>
      <c r="D318" s="6">
        <v>42410</v>
      </c>
      <c r="E318" s="6">
        <v>42412</v>
      </c>
      <c r="F318" s="7">
        <f>1+Table1[[#This Row],[חזרה מטוייב]]-Table1[[#This Row],[יציאה מטוייב]]</f>
        <v>3</v>
      </c>
      <c r="G318" s="31">
        <f>NETWORKDAYS.INTL(Table1[[#This Row],[יציאה מטוייב]],Table1[[#This Row],[חזרה מטוייב]],7)</f>
        <v>2</v>
      </c>
      <c r="H318" s="7">
        <f>NETWORKDAYS.INTL(Table1[[#This Row],[יציאה מטוייב]],Table1[[#This Row],[חזרה מטוייב]],7,Table3[מועדי חופשות])</f>
        <v>2</v>
      </c>
      <c r="I318" s="30">
        <f>Table1[[#This Row],[סה"כ ימים]]-Table1[[#This Row],[סה"כ ימים לא כולל סופ"ש, פגרה וחגים]]</f>
        <v>1</v>
      </c>
      <c r="J318" s="21" t="s">
        <v>467</v>
      </c>
    </row>
    <row r="319" spans="1:10" ht="12.75" x14ac:dyDescent="0.2">
      <c r="A319" s="4" t="s">
        <v>58</v>
      </c>
      <c r="B319" s="4" t="s">
        <v>10</v>
      </c>
      <c r="C319" s="4" t="s">
        <v>336</v>
      </c>
      <c r="D319" s="6">
        <v>42410</v>
      </c>
      <c r="E319" s="6">
        <v>42411</v>
      </c>
      <c r="F319" s="7">
        <f>1+Table1[[#This Row],[חזרה מטוייב]]-Table1[[#This Row],[יציאה מטוייב]]</f>
        <v>2</v>
      </c>
      <c r="G319" s="31">
        <f>NETWORKDAYS.INTL(Table1[[#This Row],[יציאה מטוייב]],Table1[[#This Row],[חזרה מטוייב]],7)</f>
        <v>2</v>
      </c>
      <c r="H319" s="7">
        <f>NETWORKDAYS.INTL(Table1[[#This Row],[יציאה מטוייב]],Table1[[#This Row],[חזרה מטוייב]],7,Table3[מועדי חופשות])</f>
        <v>2</v>
      </c>
      <c r="I319" s="30">
        <f>Table1[[#This Row],[סה"כ ימים]]-Table1[[#This Row],[סה"כ ימים לא כולל סופ"ש, פגרה וחגים]]</f>
        <v>0</v>
      </c>
      <c r="J319" s="21" t="s">
        <v>467</v>
      </c>
    </row>
    <row r="320" spans="1:10" ht="12.75" x14ac:dyDescent="0.2">
      <c r="A320" s="4" t="s">
        <v>139</v>
      </c>
      <c r="B320" s="4" t="s">
        <v>10</v>
      </c>
      <c r="C320" s="4" t="s">
        <v>154</v>
      </c>
      <c r="D320" s="6">
        <v>42402</v>
      </c>
      <c r="E320" s="6">
        <v>42404</v>
      </c>
      <c r="F320" s="7">
        <f>1+Table1[[#This Row],[חזרה מטוייב]]-Table1[[#This Row],[יציאה מטוייב]]</f>
        <v>3</v>
      </c>
      <c r="G320" s="31">
        <f>NETWORKDAYS.INTL(Table1[[#This Row],[יציאה מטוייב]],Table1[[#This Row],[חזרה מטוייב]],7)</f>
        <v>3</v>
      </c>
      <c r="H320" s="7">
        <f>NETWORKDAYS.INTL(Table1[[#This Row],[יציאה מטוייב]],Table1[[#This Row],[חזרה מטוייב]],7,Table3[מועדי חופשות])</f>
        <v>3</v>
      </c>
      <c r="I320" s="30">
        <f>Table1[[#This Row],[סה"כ ימים]]-Table1[[#This Row],[סה"כ ימים לא כולל סופ"ש, פגרה וחגים]]</f>
        <v>0</v>
      </c>
      <c r="J320" s="21" t="s">
        <v>467</v>
      </c>
    </row>
    <row r="321" spans="1:10" ht="12.75" x14ac:dyDescent="0.2">
      <c r="A321" s="4" t="s">
        <v>111</v>
      </c>
      <c r="B321" s="4" t="s">
        <v>10</v>
      </c>
      <c r="C321" s="4" t="s">
        <v>154</v>
      </c>
      <c r="D321" s="6">
        <v>42402</v>
      </c>
      <c r="E321" s="6">
        <v>42404</v>
      </c>
      <c r="F321" s="7">
        <f>1+Table1[[#This Row],[חזרה מטוייב]]-Table1[[#This Row],[יציאה מטוייב]]</f>
        <v>3</v>
      </c>
      <c r="G321" s="31">
        <f>NETWORKDAYS.INTL(Table1[[#This Row],[יציאה מטוייב]],Table1[[#This Row],[חזרה מטוייב]],7)</f>
        <v>3</v>
      </c>
      <c r="H321" s="7">
        <f>NETWORKDAYS.INTL(Table1[[#This Row],[יציאה מטוייב]],Table1[[#This Row],[חזרה מטוייב]],7,Table3[מועדי חופשות])</f>
        <v>3</v>
      </c>
      <c r="I321" s="30">
        <f>Table1[[#This Row],[סה"כ ימים]]-Table1[[#This Row],[סה"כ ימים לא כולל סופ"ש, פגרה וחגים]]</f>
        <v>0</v>
      </c>
      <c r="J321" s="21" t="s">
        <v>467</v>
      </c>
    </row>
    <row r="322" spans="1:10" ht="12.75" x14ac:dyDescent="0.2">
      <c r="A322" s="4" t="s">
        <v>25</v>
      </c>
      <c r="B322" s="4" t="s">
        <v>10</v>
      </c>
      <c r="C322" s="4" t="s">
        <v>154</v>
      </c>
      <c r="D322" s="6">
        <v>42402</v>
      </c>
      <c r="E322" s="6">
        <v>42405</v>
      </c>
      <c r="F322" s="7">
        <f>1+Table1[[#This Row],[חזרה מטוייב]]-Table1[[#This Row],[יציאה מטוייב]]</f>
        <v>4</v>
      </c>
      <c r="G322" s="31">
        <f>NETWORKDAYS.INTL(Table1[[#This Row],[יציאה מטוייב]],Table1[[#This Row],[חזרה מטוייב]],7)</f>
        <v>3</v>
      </c>
      <c r="H322" s="7">
        <f>NETWORKDAYS.INTL(Table1[[#This Row],[יציאה מטוייב]],Table1[[#This Row],[חזרה מטוייב]],7,Table3[מועדי חופשות])</f>
        <v>3</v>
      </c>
      <c r="I322" s="30">
        <f>Table1[[#This Row],[סה"כ ימים]]-Table1[[#This Row],[סה"כ ימים לא כולל סופ"ש, פגרה וחגים]]</f>
        <v>1</v>
      </c>
      <c r="J322" s="21" t="s">
        <v>467</v>
      </c>
    </row>
    <row r="323" spans="1:10" ht="12.75" x14ac:dyDescent="0.2">
      <c r="A323" s="4" t="s">
        <v>184</v>
      </c>
      <c r="B323" s="4" t="s">
        <v>10</v>
      </c>
      <c r="C323" s="4" t="s">
        <v>154</v>
      </c>
      <c r="D323" s="6">
        <v>42402</v>
      </c>
      <c r="E323" s="6">
        <v>42404</v>
      </c>
      <c r="F323" s="7">
        <f>1+Table1[[#This Row],[חזרה מטוייב]]-Table1[[#This Row],[יציאה מטוייב]]</f>
        <v>3</v>
      </c>
      <c r="G323" s="31">
        <f>NETWORKDAYS.INTL(Table1[[#This Row],[יציאה מטוייב]],Table1[[#This Row],[חזרה מטוייב]],7)</f>
        <v>3</v>
      </c>
      <c r="H323" s="7">
        <f>NETWORKDAYS.INTL(Table1[[#This Row],[יציאה מטוייב]],Table1[[#This Row],[חזרה מטוייב]],7,Table3[מועדי חופשות])</f>
        <v>3</v>
      </c>
      <c r="I323" s="30">
        <f>Table1[[#This Row],[סה"כ ימים]]-Table1[[#This Row],[סה"כ ימים לא כולל סופ"ש, פגרה וחגים]]</f>
        <v>0</v>
      </c>
      <c r="J323" s="21" t="s">
        <v>467</v>
      </c>
    </row>
    <row r="324" spans="1:10" ht="12.75" x14ac:dyDescent="0.2">
      <c r="A324" s="4" t="s">
        <v>155</v>
      </c>
      <c r="B324" s="4" t="s">
        <v>10</v>
      </c>
      <c r="C324" s="4" t="s">
        <v>154</v>
      </c>
      <c r="D324" s="6">
        <v>42401</v>
      </c>
      <c r="E324" s="6">
        <v>42405</v>
      </c>
      <c r="F324" s="7">
        <f>1+Table1[[#This Row],[חזרה מטוייב]]-Table1[[#This Row],[יציאה מטוייב]]</f>
        <v>5</v>
      </c>
      <c r="G324" s="31">
        <f>NETWORKDAYS.INTL(Table1[[#This Row],[יציאה מטוייב]],Table1[[#This Row],[חזרה מטוייב]],7)</f>
        <v>4</v>
      </c>
      <c r="H324" s="7">
        <f>NETWORKDAYS.INTL(Table1[[#This Row],[יציאה מטוייב]],Table1[[#This Row],[חזרה מטוייב]],7,Table3[מועדי חופשות])</f>
        <v>4</v>
      </c>
      <c r="I324" s="30">
        <f>Table1[[#This Row],[סה"כ ימים]]-Table1[[#This Row],[סה"כ ימים לא כולל סופ"ש, פגרה וחגים]]</f>
        <v>1</v>
      </c>
      <c r="J324" s="21" t="s">
        <v>467</v>
      </c>
    </row>
    <row r="325" spans="1:10" ht="12.75" x14ac:dyDescent="0.2">
      <c r="A325" s="4" t="s">
        <v>15</v>
      </c>
      <c r="B325" s="4" t="s">
        <v>41</v>
      </c>
      <c r="C325" s="4" t="s">
        <v>61</v>
      </c>
      <c r="D325" s="6">
        <v>42399</v>
      </c>
      <c r="E325" s="6">
        <v>42401</v>
      </c>
      <c r="F325" s="7">
        <f>1+Table1[[#This Row],[חזרה מטוייב]]-Table1[[#This Row],[יציאה מטוייב]]</f>
        <v>3</v>
      </c>
      <c r="G325" s="31">
        <f>NETWORKDAYS.INTL(Table1[[#This Row],[יציאה מטוייב]],Table1[[#This Row],[חזרה מטוייב]],7)</f>
        <v>2</v>
      </c>
      <c r="H325" s="7">
        <f>NETWORKDAYS.INTL(Table1[[#This Row],[יציאה מטוייב]],Table1[[#This Row],[חזרה מטוייב]],7,Table3[מועדי חופשות])</f>
        <v>2</v>
      </c>
      <c r="I325" s="30">
        <f>Table1[[#This Row],[סה"כ ימים]]-Table1[[#This Row],[סה"כ ימים לא כולל סופ"ש, פגרה וחגים]]</f>
        <v>1</v>
      </c>
      <c r="J325" s="21" t="s">
        <v>467</v>
      </c>
    </row>
    <row r="326" spans="1:10" ht="12.75" x14ac:dyDescent="0.2">
      <c r="A326" s="4" t="s">
        <v>40</v>
      </c>
      <c r="B326" s="4" t="s">
        <v>4</v>
      </c>
      <c r="C326" s="4" t="s">
        <v>337</v>
      </c>
      <c r="D326" s="6">
        <v>42398</v>
      </c>
      <c r="E326" s="6">
        <v>42402</v>
      </c>
      <c r="F326" s="7">
        <f>1+Table1[[#This Row],[חזרה מטוייב]]-Table1[[#This Row],[יציאה מטוייב]]</f>
        <v>5</v>
      </c>
      <c r="G326" s="31">
        <f>NETWORKDAYS.INTL(Table1[[#This Row],[יציאה מטוייב]],Table1[[#This Row],[חזרה מטוייב]],7)</f>
        <v>3</v>
      </c>
      <c r="H326" s="7">
        <f>NETWORKDAYS.INTL(Table1[[#This Row],[יציאה מטוייב]],Table1[[#This Row],[חזרה מטוייב]],7,Table3[מועדי חופשות])</f>
        <v>3</v>
      </c>
      <c r="I326" s="30">
        <f>Table1[[#This Row],[סה"כ ימים]]-Table1[[#This Row],[סה"כ ימים לא כולל סופ"ש, פגרה וחגים]]</f>
        <v>2</v>
      </c>
      <c r="J326" s="21" t="s">
        <v>467</v>
      </c>
    </row>
    <row r="327" spans="1:10" ht="12.75" x14ac:dyDescent="0.2">
      <c r="A327" s="4" t="s">
        <v>92</v>
      </c>
      <c r="B327" s="4" t="s">
        <v>10</v>
      </c>
      <c r="C327" s="4" t="s">
        <v>150</v>
      </c>
      <c r="D327" s="6">
        <v>42396</v>
      </c>
      <c r="E327" s="6">
        <v>42402</v>
      </c>
      <c r="F327" s="7">
        <f>1+Table1[[#This Row],[חזרה מטוייב]]-Table1[[#This Row],[יציאה מטוייב]]</f>
        <v>7</v>
      </c>
      <c r="G327" s="31">
        <f>NETWORKDAYS.INTL(Table1[[#This Row],[יציאה מטוייב]],Table1[[#This Row],[חזרה מטוייב]],7)</f>
        <v>5</v>
      </c>
      <c r="H327" s="7">
        <f>NETWORKDAYS.INTL(Table1[[#This Row],[יציאה מטוייב]],Table1[[#This Row],[חזרה מטוייב]],7,Table3[מועדי חופשות])</f>
        <v>5</v>
      </c>
      <c r="I327" s="30">
        <f>Table1[[#This Row],[סה"כ ימים]]-Table1[[#This Row],[סה"כ ימים לא כולל סופ"ש, פגרה וחגים]]</f>
        <v>2</v>
      </c>
      <c r="J327" s="21" t="s">
        <v>467</v>
      </c>
    </row>
    <row r="328" spans="1:10" ht="12.75" x14ac:dyDescent="0.2">
      <c r="A328" s="4" t="s">
        <v>77</v>
      </c>
      <c r="B328" s="4" t="s">
        <v>10</v>
      </c>
      <c r="C328" s="4" t="s">
        <v>150</v>
      </c>
      <c r="D328" s="6">
        <v>42396</v>
      </c>
      <c r="E328" s="6">
        <v>42402</v>
      </c>
      <c r="F328" s="7">
        <f>1+Table1[[#This Row],[חזרה מטוייב]]-Table1[[#This Row],[יציאה מטוייב]]</f>
        <v>7</v>
      </c>
      <c r="G328" s="31">
        <f>NETWORKDAYS.INTL(Table1[[#This Row],[יציאה מטוייב]],Table1[[#This Row],[חזרה מטוייב]],7)</f>
        <v>5</v>
      </c>
      <c r="H328" s="7">
        <f>NETWORKDAYS.INTL(Table1[[#This Row],[יציאה מטוייב]],Table1[[#This Row],[חזרה מטוייב]],7,Table3[מועדי חופשות])</f>
        <v>5</v>
      </c>
      <c r="I328" s="30">
        <f>Table1[[#This Row],[סה"כ ימים]]-Table1[[#This Row],[סה"כ ימים לא כולל סופ"ש, פגרה וחגים]]</f>
        <v>2</v>
      </c>
      <c r="J328" s="21" t="s">
        <v>467</v>
      </c>
    </row>
    <row r="329" spans="1:10" ht="12.75" x14ac:dyDescent="0.2">
      <c r="A329" s="4" t="s">
        <v>168</v>
      </c>
      <c r="B329" s="4" t="s">
        <v>13</v>
      </c>
      <c r="C329" s="4" t="s">
        <v>338</v>
      </c>
      <c r="D329" s="6">
        <v>42391</v>
      </c>
      <c r="E329" s="6">
        <v>42394</v>
      </c>
      <c r="F329" s="7">
        <f>1+Table1[[#This Row],[חזרה מטוייב]]-Table1[[#This Row],[יציאה מטוייב]]</f>
        <v>4</v>
      </c>
      <c r="G329" s="31">
        <f>NETWORKDAYS.INTL(Table1[[#This Row],[יציאה מטוייב]],Table1[[#This Row],[חזרה מטוייב]],7)</f>
        <v>2</v>
      </c>
      <c r="H329" s="7">
        <f>NETWORKDAYS.INTL(Table1[[#This Row],[יציאה מטוייב]],Table1[[#This Row],[חזרה מטוייב]],7,Table3[מועדי חופשות])</f>
        <v>2</v>
      </c>
      <c r="I329" s="30">
        <f>Table1[[#This Row],[סה"כ ימים]]-Table1[[#This Row],[סה"כ ימים לא כולל סופ"ש, פגרה וחגים]]</f>
        <v>2</v>
      </c>
      <c r="J329" s="21" t="s">
        <v>467</v>
      </c>
    </row>
    <row r="330" spans="1:10" ht="12.75" x14ac:dyDescent="0.2">
      <c r="A330" s="4" t="s">
        <v>47</v>
      </c>
      <c r="B330" s="4" t="s">
        <v>131</v>
      </c>
      <c r="C330" s="4" t="s">
        <v>339</v>
      </c>
      <c r="D330" s="6">
        <v>42390</v>
      </c>
      <c r="E330" s="6">
        <v>42392</v>
      </c>
      <c r="F330" s="7">
        <f>1+Table1[[#This Row],[חזרה מטוייב]]-Table1[[#This Row],[יציאה מטוייב]]</f>
        <v>3</v>
      </c>
      <c r="G330" s="31">
        <f>NETWORKDAYS.INTL(Table1[[#This Row],[יציאה מטוייב]],Table1[[#This Row],[חזרה מטוייב]],7)</f>
        <v>1</v>
      </c>
      <c r="H330" s="7">
        <f>NETWORKDAYS.INTL(Table1[[#This Row],[יציאה מטוייב]],Table1[[#This Row],[חזרה מטוייב]],7,Table3[מועדי חופשות])</f>
        <v>1</v>
      </c>
      <c r="I330" s="30">
        <f>Table1[[#This Row],[סה"כ ימים]]-Table1[[#This Row],[סה"כ ימים לא כולל סופ"ש, פגרה וחגים]]</f>
        <v>2</v>
      </c>
      <c r="J330" s="21" t="s">
        <v>467</v>
      </c>
    </row>
    <row r="331" spans="1:10" ht="12.75" x14ac:dyDescent="0.2">
      <c r="A331" s="4" t="s">
        <v>20</v>
      </c>
      <c r="B331" s="4" t="s">
        <v>26</v>
      </c>
      <c r="C331" s="4" t="s">
        <v>123</v>
      </c>
      <c r="D331" s="6">
        <v>42382</v>
      </c>
      <c r="E331" s="6">
        <v>42382</v>
      </c>
      <c r="F331" s="7">
        <f>1+Table1[[#This Row],[חזרה מטוייב]]-Table1[[#This Row],[יציאה מטוייב]]</f>
        <v>1</v>
      </c>
      <c r="G331" s="31">
        <f>NETWORKDAYS.INTL(Table1[[#This Row],[יציאה מטוייב]],Table1[[#This Row],[חזרה מטוייב]],7)</f>
        <v>1</v>
      </c>
      <c r="H331" s="7">
        <f>NETWORKDAYS.INTL(Table1[[#This Row],[יציאה מטוייב]],Table1[[#This Row],[חזרה מטוייב]],7,Table3[מועדי חופשות])</f>
        <v>1</v>
      </c>
      <c r="I331" s="30">
        <f>Table1[[#This Row],[סה"כ ימים]]-Table1[[#This Row],[סה"כ ימים לא כולל סופ"ש, פגרה וחגים]]</f>
        <v>0</v>
      </c>
      <c r="J331" s="21" t="s">
        <v>467</v>
      </c>
    </row>
    <row r="332" spans="1:10" ht="12.75" x14ac:dyDescent="0.2">
      <c r="A332" s="4" t="s">
        <v>167</v>
      </c>
      <c r="B332" s="4" t="s">
        <v>38</v>
      </c>
      <c r="C332" s="4" t="s">
        <v>340</v>
      </c>
      <c r="D332" s="6">
        <v>42377</v>
      </c>
      <c r="E332" s="6">
        <v>42380</v>
      </c>
      <c r="F332" s="7">
        <f>1+Table1[[#This Row],[חזרה מטוייב]]-Table1[[#This Row],[יציאה מטוייב]]</f>
        <v>4</v>
      </c>
      <c r="G332" s="31">
        <f>NETWORKDAYS.INTL(Table1[[#This Row],[יציאה מטוייב]],Table1[[#This Row],[חזרה מטוייב]],7)</f>
        <v>2</v>
      </c>
      <c r="H332" s="7">
        <f>NETWORKDAYS.INTL(Table1[[#This Row],[יציאה מטוייב]],Table1[[#This Row],[חזרה מטוייב]],7,Table3[מועדי חופשות])</f>
        <v>2</v>
      </c>
      <c r="I332" s="30">
        <f>Table1[[#This Row],[סה"כ ימים]]-Table1[[#This Row],[סה"כ ימים לא כולל סופ"ש, פגרה וחגים]]</f>
        <v>2</v>
      </c>
      <c r="J332" s="21" t="s">
        <v>467</v>
      </c>
    </row>
    <row r="333" spans="1:10" ht="12.75" x14ac:dyDescent="0.2">
      <c r="A333" s="4" t="s">
        <v>291</v>
      </c>
      <c r="B333" s="4" t="s">
        <v>10</v>
      </c>
      <c r="C333" s="4" t="s">
        <v>341</v>
      </c>
      <c r="D333" s="6">
        <v>42368</v>
      </c>
      <c r="E333" s="6">
        <v>42377</v>
      </c>
      <c r="F333" s="7">
        <f>1+Table1[[#This Row],[חזרה מטוייב]]-Table1[[#This Row],[יציאה מטוייב]]</f>
        <v>10</v>
      </c>
      <c r="G333" s="31">
        <f>NETWORKDAYS.INTL(Table1[[#This Row],[יציאה מטוייב]],Table1[[#This Row],[חזרה מטוייב]],7)</f>
        <v>7</v>
      </c>
      <c r="H333" s="7">
        <f>NETWORKDAYS.INTL(Table1[[#This Row],[יציאה מטוייב]],Table1[[#This Row],[חזרה מטוייב]],7,Table3[מועדי חופשות])</f>
        <v>7</v>
      </c>
      <c r="I333" s="30">
        <f>Table1[[#This Row],[סה"כ ימים]]-Table1[[#This Row],[סה"כ ימים לא כולל סופ"ש, פגרה וחגים]]</f>
        <v>3</v>
      </c>
      <c r="J333" s="21" t="s">
        <v>467</v>
      </c>
    </row>
    <row r="334" spans="1:10" ht="12.75" x14ac:dyDescent="0.2">
      <c r="A334" s="4" t="s">
        <v>172</v>
      </c>
      <c r="B334" s="4" t="s">
        <v>188</v>
      </c>
      <c r="C334" s="4" t="s">
        <v>342</v>
      </c>
      <c r="D334" s="6">
        <v>42355</v>
      </c>
      <c r="E334" s="6">
        <v>42358</v>
      </c>
      <c r="F334" s="7">
        <f>1+Table1[[#This Row],[חזרה מטוייב]]-Table1[[#This Row],[יציאה מטוייב]]</f>
        <v>4</v>
      </c>
      <c r="G334" s="31">
        <f>NETWORKDAYS.INTL(Table1[[#This Row],[יציאה מטוייב]],Table1[[#This Row],[חזרה מטוייב]],7)</f>
        <v>2</v>
      </c>
      <c r="H334" s="7">
        <f>NETWORKDAYS.INTL(Table1[[#This Row],[יציאה מטוייב]],Table1[[#This Row],[חזרה מטוייב]],7,Table3[מועדי חופשות])</f>
        <v>2</v>
      </c>
      <c r="I334" s="30">
        <f>Table1[[#This Row],[סה"כ ימים]]-Table1[[#This Row],[סה"כ ימים לא כולל סופ"ש, פגרה וחגים]]</f>
        <v>2</v>
      </c>
      <c r="J334" s="21" t="s">
        <v>467</v>
      </c>
    </row>
    <row r="335" spans="1:10" ht="12.75" x14ac:dyDescent="0.2">
      <c r="A335" s="4" t="s">
        <v>92</v>
      </c>
      <c r="B335" s="4" t="s">
        <v>188</v>
      </c>
      <c r="C335" s="4" t="s">
        <v>342</v>
      </c>
      <c r="D335" s="6">
        <v>42355</v>
      </c>
      <c r="E335" s="6">
        <v>42358</v>
      </c>
      <c r="F335" s="7">
        <f>1+Table1[[#This Row],[חזרה מטוייב]]-Table1[[#This Row],[יציאה מטוייב]]</f>
        <v>4</v>
      </c>
      <c r="G335" s="31">
        <f>NETWORKDAYS.INTL(Table1[[#This Row],[יציאה מטוייב]],Table1[[#This Row],[חזרה מטוייב]],7)</f>
        <v>2</v>
      </c>
      <c r="H335" s="7">
        <f>NETWORKDAYS.INTL(Table1[[#This Row],[יציאה מטוייב]],Table1[[#This Row],[חזרה מטוייב]],7,Table3[מועדי חופשות])</f>
        <v>2</v>
      </c>
      <c r="I335" s="30">
        <f>Table1[[#This Row],[סה"כ ימים]]-Table1[[#This Row],[סה"כ ימים לא כולל סופ"ש, פגרה וחגים]]</f>
        <v>2</v>
      </c>
      <c r="J335" s="21" t="s">
        <v>467</v>
      </c>
    </row>
    <row r="336" spans="1:10" ht="12.75" x14ac:dyDescent="0.2">
      <c r="A336" s="4" t="s">
        <v>310</v>
      </c>
      <c r="B336" s="4" t="s">
        <v>7</v>
      </c>
      <c r="C336" s="4" t="s">
        <v>182</v>
      </c>
      <c r="D336" s="6">
        <v>42355</v>
      </c>
      <c r="E336" s="6">
        <v>42358</v>
      </c>
      <c r="F336" s="7">
        <f>1+Table1[[#This Row],[חזרה מטוייב]]-Table1[[#This Row],[יציאה מטוייב]]</f>
        <v>4</v>
      </c>
      <c r="G336" s="31">
        <f>NETWORKDAYS.INTL(Table1[[#This Row],[יציאה מטוייב]],Table1[[#This Row],[חזרה מטוייב]],7)</f>
        <v>2</v>
      </c>
      <c r="H336" s="7">
        <f>NETWORKDAYS.INTL(Table1[[#This Row],[יציאה מטוייב]],Table1[[#This Row],[חזרה מטוייב]],7,Table3[מועדי חופשות])</f>
        <v>2</v>
      </c>
      <c r="I336" s="30">
        <f>Table1[[#This Row],[סה"כ ימים]]-Table1[[#This Row],[סה"כ ימים לא כולל סופ"ש, פגרה וחגים]]</f>
        <v>2</v>
      </c>
      <c r="J336" s="21" t="s">
        <v>467</v>
      </c>
    </row>
    <row r="337" spans="1:10" ht="12.75" x14ac:dyDescent="0.2">
      <c r="A337" s="4" t="s">
        <v>184</v>
      </c>
      <c r="B337" s="4" t="s">
        <v>7</v>
      </c>
      <c r="C337" s="4" t="s">
        <v>182</v>
      </c>
      <c r="D337" s="6">
        <v>42355</v>
      </c>
      <c r="E337" s="6">
        <v>42358</v>
      </c>
      <c r="F337" s="7">
        <f>1+Table1[[#This Row],[חזרה מטוייב]]-Table1[[#This Row],[יציאה מטוייב]]</f>
        <v>4</v>
      </c>
      <c r="G337" s="31">
        <f>NETWORKDAYS.INTL(Table1[[#This Row],[יציאה מטוייב]],Table1[[#This Row],[חזרה מטוייב]],7)</f>
        <v>2</v>
      </c>
      <c r="H337" s="7">
        <f>NETWORKDAYS.INTL(Table1[[#This Row],[יציאה מטוייב]],Table1[[#This Row],[חזרה מטוייב]],7,Table3[מועדי חופשות])</f>
        <v>2</v>
      </c>
      <c r="I337" s="30">
        <f>Table1[[#This Row],[סה"כ ימים]]-Table1[[#This Row],[סה"כ ימים לא כולל סופ"ש, פגרה וחגים]]</f>
        <v>2</v>
      </c>
      <c r="J337" s="21" t="s">
        <v>467</v>
      </c>
    </row>
    <row r="338" spans="1:10" ht="12.75" x14ac:dyDescent="0.2">
      <c r="A338" s="4" t="s">
        <v>129</v>
      </c>
      <c r="B338" s="4" t="s">
        <v>343</v>
      </c>
      <c r="C338" s="4" t="s">
        <v>344</v>
      </c>
      <c r="D338" s="6">
        <v>42353</v>
      </c>
      <c r="E338" s="6">
        <v>42355</v>
      </c>
      <c r="F338" s="7">
        <f>1+Table1[[#This Row],[חזרה מטוייב]]-Table1[[#This Row],[יציאה מטוייב]]</f>
        <v>3</v>
      </c>
      <c r="G338" s="31">
        <f>NETWORKDAYS.INTL(Table1[[#This Row],[יציאה מטוייב]],Table1[[#This Row],[חזרה מטוייב]],7)</f>
        <v>3</v>
      </c>
      <c r="H338" s="7">
        <f>NETWORKDAYS.INTL(Table1[[#This Row],[יציאה מטוייב]],Table1[[#This Row],[חזרה מטוייב]],7,Table3[מועדי חופשות])</f>
        <v>3</v>
      </c>
      <c r="I338" s="30">
        <f>Table1[[#This Row],[סה"כ ימים]]-Table1[[#This Row],[סה"כ ימים לא כולל סופ"ש, פגרה וחגים]]</f>
        <v>0</v>
      </c>
      <c r="J338" s="21" t="s">
        <v>467</v>
      </c>
    </row>
    <row r="339" spans="1:10" ht="12.75" x14ac:dyDescent="0.2">
      <c r="A339" s="4" t="s">
        <v>58</v>
      </c>
      <c r="B339" s="4" t="s">
        <v>10</v>
      </c>
      <c r="C339" s="4" t="s">
        <v>345</v>
      </c>
      <c r="D339" s="6">
        <v>42350</v>
      </c>
      <c r="E339" s="6">
        <v>42353</v>
      </c>
      <c r="F339" s="7">
        <f>1+Table1[[#This Row],[חזרה מטוייב]]-Table1[[#This Row],[יציאה מטוייב]]</f>
        <v>4</v>
      </c>
      <c r="G339" s="31">
        <f>NETWORKDAYS.INTL(Table1[[#This Row],[יציאה מטוייב]],Table1[[#This Row],[חזרה מטוייב]],7)</f>
        <v>3</v>
      </c>
      <c r="H339" s="7">
        <f>NETWORKDAYS.INTL(Table1[[#This Row],[יציאה מטוייב]],Table1[[#This Row],[חזרה מטוייב]],7,Table3[מועדי חופשות])</f>
        <v>3</v>
      </c>
      <c r="I339" s="30">
        <f>Table1[[#This Row],[סה"כ ימים]]-Table1[[#This Row],[סה"כ ימים לא כולל סופ"ש, פגרה וחגים]]</f>
        <v>1</v>
      </c>
      <c r="J339" s="21" t="s">
        <v>467</v>
      </c>
    </row>
    <row r="340" spans="1:10" ht="12.75" x14ac:dyDescent="0.2">
      <c r="A340" s="4" t="s">
        <v>111</v>
      </c>
      <c r="B340" s="4" t="s">
        <v>10</v>
      </c>
      <c r="C340" s="4" t="s">
        <v>346</v>
      </c>
      <c r="D340" s="6">
        <v>42349</v>
      </c>
      <c r="E340" s="6">
        <v>42351</v>
      </c>
      <c r="F340" s="7">
        <f>1+Table1[[#This Row],[חזרה מטוייב]]-Table1[[#This Row],[יציאה מטוייב]]</f>
        <v>3</v>
      </c>
      <c r="G340" s="31">
        <f>NETWORKDAYS.INTL(Table1[[#This Row],[יציאה מטוייב]],Table1[[#This Row],[חזרה מטוייב]],7)</f>
        <v>1</v>
      </c>
      <c r="H340" s="7">
        <f>NETWORKDAYS.INTL(Table1[[#This Row],[יציאה מטוייב]],Table1[[#This Row],[חזרה מטוייב]],7,Table3[מועדי חופשות])</f>
        <v>1</v>
      </c>
      <c r="I340" s="30">
        <f>Table1[[#This Row],[סה"כ ימים]]-Table1[[#This Row],[סה"כ ימים לא כולל סופ"ש, פגרה וחגים]]</f>
        <v>2</v>
      </c>
      <c r="J340" s="21" t="s">
        <v>467</v>
      </c>
    </row>
    <row r="341" spans="1:10" ht="12.75" x14ac:dyDescent="0.2">
      <c r="A341" s="4" t="s">
        <v>15</v>
      </c>
      <c r="B341" s="4" t="s">
        <v>10</v>
      </c>
      <c r="C341" s="4" t="s">
        <v>345</v>
      </c>
      <c r="D341" s="6">
        <v>42348</v>
      </c>
      <c r="E341" s="6">
        <v>42352</v>
      </c>
      <c r="F341" s="7">
        <f>1+Table1[[#This Row],[חזרה מטוייב]]-Table1[[#This Row],[יציאה מטוייב]]</f>
        <v>5</v>
      </c>
      <c r="G341" s="31">
        <f>NETWORKDAYS.INTL(Table1[[#This Row],[יציאה מטוייב]],Table1[[#This Row],[חזרה מטוייב]],7)</f>
        <v>3</v>
      </c>
      <c r="H341" s="7">
        <f>NETWORKDAYS.INTL(Table1[[#This Row],[יציאה מטוייב]],Table1[[#This Row],[חזרה מטוייב]],7,Table3[מועדי חופשות])</f>
        <v>3</v>
      </c>
      <c r="I341" s="30">
        <f>Table1[[#This Row],[סה"כ ימים]]-Table1[[#This Row],[סה"כ ימים לא כולל סופ"ש, פגרה וחגים]]</f>
        <v>2</v>
      </c>
      <c r="J341" s="21" t="s">
        <v>467</v>
      </c>
    </row>
    <row r="342" spans="1:10" ht="12.75" x14ac:dyDescent="0.2">
      <c r="A342" s="4" t="s">
        <v>58</v>
      </c>
      <c r="B342" s="4" t="s">
        <v>38</v>
      </c>
      <c r="C342" s="4" t="s">
        <v>347</v>
      </c>
      <c r="D342" s="6">
        <v>42348</v>
      </c>
      <c r="E342" s="6">
        <v>42350</v>
      </c>
      <c r="F342" s="7">
        <f>1+Table1[[#This Row],[חזרה מטוייב]]-Table1[[#This Row],[יציאה מטוייב]]</f>
        <v>3</v>
      </c>
      <c r="G342" s="31">
        <f>NETWORKDAYS.INTL(Table1[[#This Row],[יציאה מטוייב]],Table1[[#This Row],[חזרה מטוייב]],7)</f>
        <v>1</v>
      </c>
      <c r="H342" s="7">
        <f>NETWORKDAYS.INTL(Table1[[#This Row],[יציאה מטוייב]],Table1[[#This Row],[חזרה מטוייב]],7,Table3[מועדי חופשות])</f>
        <v>1</v>
      </c>
      <c r="I342" s="30">
        <f>Table1[[#This Row],[סה"כ ימים]]-Table1[[#This Row],[סה"כ ימים לא כולל סופ"ש, פגרה וחגים]]</f>
        <v>2</v>
      </c>
      <c r="J342" s="21" t="s">
        <v>467</v>
      </c>
    </row>
    <row r="343" spans="1:10" ht="12.75" x14ac:dyDescent="0.2">
      <c r="A343" s="4" t="s">
        <v>153</v>
      </c>
      <c r="B343" s="4" t="s">
        <v>7</v>
      </c>
      <c r="C343" s="4" t="s">
        <v>182</v>
      </c>
      <c r="D343" s="6">
        <v>42348</v>
      </c>
      <c r="E343" s="6">
        <v>42350</v>
      </c>
      <c r="F343" s="7">
        <f>1+Table1[[#This Row],[חזרה מטוייב]]-Table1[[#This Row],[יציאה מטוייב]]</f>
        <v>3</v>
      </c>
      <c r="G343" s="31">
        <f>NETWORKDAYS.INTL(Table1[[#This Row],[יציאה מטוייב]],Table1[[#This Row],[חזרה מטוייב]],7)</f>
        <v>1</v>
      </c>
      <c r="H343" s="7">
        <f>NETWORKDAYS.INTL(Table1[[#This Row],[יציאה מטוייב]],Table1[[#This Row],[חזרה מטוייב]],7,Table3[מועדי חופשות])</f>
        <v>1</v>
      </c>
      <c r="I343" s="30">
        <f>Table1[[#This Row],[סה"כ ימים]]-Table1[[#This Row],[סה"כ ימים לא כולל סופ"ש, פגרה וחגים]]</f>
        <v>2</v>
      </c>
      <c r="J343" s="21" t="s">
        <v>467</v>
      </c>
    </row>
    <row r="344" spans="1:10" ht="12.75" x14ac:dyDescent="0.2">
      <c r="A344" s="4" t="s">
        <v>34</v>
      </c>
      <c r="B344" s="4" t="s">
        <v>38</v>
      </c>
      <c r="C344" s="4" t="s">
        <v>348</v>
      </c>
      <c r="D344" s="6">
        <v>42347</v>
      </c>
      <c r="E344" s="6">
        <v>42351</v>
      </c>
      <c r="F344" s="7">
        <f>1+Table1[[#This Row],[חזרה מטוייב]]-Table1[[#This Row],[יציאה מטוייב]]</f>
        <v>5</v>
      </c>
      <c r="G344" s="31">
        <f>NETWORKDAYS.INTL(Table1[[#This Row],[יציאה מטוייב]],Table1[[#This Row],[חזרה מטוייב]],7)</f>
        <v>3</v>
      </c>
      <c r="H344" s="7">
        <f>NETWORKDAYS.INTL(Table1[[#This Row],[יציאה מטוייב]],Table1[[#This Row],[חזרה מטוייב]],7,Table3[מועדי חופשות])</f>
        <v>3</v>
      </c>
      <c r="I344" s="30">
        <f>Table1[[#This Row],[סה"כ ימים]]-Table1[[#This Row],[סה"כ ימים לא כולל סופ"ש, פגרה וחגים]]</f>
        <v>2</v>
      </c>
      <c r="J344" s="21" t="s">
        <v>467</v>
      </c>
    </row>
    <row r="345" spans="1:10" ht="12.75" x14ac:dyDescent="0.2">
      <c r="A345" s="4" t="s">
        <v>17</v>
      </c>
      <c r="B345" s="4" t="s">
        <v>38</v>
      </c>
      <c r="C345" s="4" t="s">
        <v>127</v>
      </c>
      <c r="D345" s="6">
        <v>42347</v>
      </c>
      <c r="E345" s="6">
        <v>42349</v>
      </c>
      <c r="F345" s="7">
        <f>1+Table1[[#This Row],[חזרה מטוייב]]-Table1[[#This Row],[יציאה מטוייב]]</f>
        <v>3</v>
      </c>
      <c r="G345" s="31">
        <f>NETWORKDAYS.INTL(Table1[[#This Row],[יציאה מטוייב]],Table1[[#This Row],[חזרה מטוייב]],7)</f>
        <v>2</v>
      </c>
      <c r="H345" s="7">
        <f>NETWORKDAYS.INTL(Table1[[#This Row],[יציאה מטוייב]],Table1[[#This Row],[חזרה מטוייב]],7,Table3[מועדי חופשות])</f>
        <v>2</v>
      </c>
      <c r="I345" s="30">
        <f>Table1[[#This Row],[סה"כ ימים]]-Table1[[#This Row],[סה"כ ימים לא כולל סופ"ש, פגרה וחגים]]</f>
        <v>1</v>
      </c>
      <c r="J345" s="21" t="s">
        <v>467</v>
      </c>
    </row>
    <row r="346" spans="1:10" ht="12.75" x14ac:dyDescent="0.2">
      <c r="A346" s="4" t="s">
        <v>86</v>
      </c>
      <c r="B346" s="4" t="s">
        <v>44</v>
      </c>
      <c r="C346" s="4" t="s">
        <v>349</v>
      </c>
      <c r="D346" s="6">
        <v>42347</v>
      </c>
      <c r="E346" s="6">
        <v>42353</v>
      </c>
      <c r="F346" s="7">
        <f>1+Table1[[#This Row],[חזרה מטוייב]]-Table1[[#This Row],[יציאה מטוייב]]</f>
        <v>7</v>
      </c>
      <c r="G346" s="31">
        <f>NETWORKDAYS.INTL(Table1[[#This Row],[יציאה מטוייב]],Table1[[#This Row],[חזרה מטוייב]],7)</f>
        <v>5</v>
      </c>
      <c r="H346" s="7">
        <f>NETWORKDAYS.INTL(Table1[[#This Row],[יציאה מטוייב]],Table1[[#This Row],[חזרה מטוייב]],7,Table3[מועדי חופשות])</f>
        <v>5</v>
      </c>
      <c r="I346" s="30">
        <f>Table1[[#This Row],[סה"כ ימים]]-Table1[[#This Row],[סה"כ ימים לא כולל סופ"ש, פגרה וחגים]]</f>
        <v>2</v>
      </c>
      <c r="J346" s="21" t="s">
        <v>467</v>
      </c>
    </row>
    <row r="347" spans="1:10" ht="12.75" x14ac:dyDescent="0.2">
      <c r="A347" s="4" t="s">
        <v>184</v>
      </c>
      <c r="B347" s="4" t="s">
        <v>44</v>
      </c>
      <c r="C347" s="4" t="s">
        <v>87</v>
      </c>
      <c r="D347" s="6">
        <v>42344</v>
      </c>
      <c r="E347" s="6">
        <v>42347</v>
      </c>
      <c r="F347" s="7">
        <f>1+Table1[[#This Row],[חזרה מטוייב]]-Table1[[#This Row],[יציאה מטוייב]]</f>
        <v>4</v>
      </c>
      <c r="G347" s="31">
        <f>NETWORKDAYS.INTL(Table1[[#This Row],[יציאה מטוייב]],Table1[[#This Row],[חזרה מטוייב]],7)</f>
        <v>4</v>
      </c>
      <c r="H347" s="7">
        <f>NETWORKDAYS.INTL(Table1[[#This Row],[יציאה מטוייב]],Table1[[#This Row],[חזרה מטוייב]],7,Table3[מועדי חופשות])</f>
        <v>4</v>
      </c>
      <c r="I347" s="30">
        <f>Table1[[#This Row],[סה"כ ימים]]-Table1[[#This Row],[סה"כ ימים לא כולל סופ"ש, פגרה וחגים]]</f>
        <v>0</v>
      </c>
      <c r="J347" s="21" t="s">
        <v>467</v>
      </c>
    </row>
    <row r="348" spans="1:10" ht="12.75" x14ac:dyDescent="0.2">
      <c r="A348" s="4" t="s">
        <v>173</v>
      </c>
      <c r="B348" s="4" t="s">
        <v>44</v>
      </c>
      <c r="C348" s="4" t="s">
        <v>87</v>
      </c>
      <c r="D348" s="6">
        <v>42344</v>
      </c>
      <c r="E348" s="6">
        <v>42347</v>
      </c>
      <c r="F348" s="7">
        <f>1+Table1[[#This Row],[חזרה מטוייב]]-Table1[[#This Row],[יציאה מטוייב]]</f>
        <v>4</v>
      </c>
      <c r="G348" s="31">
        <f>NETWORKDAYS.INTL(Table1[[#This Row],[יציאה מטוייב]],Table1[[#This Row],[חזרה מטוייב]],7)</f>
        <v>4</v>
      </c>
      <c r="H348" s="7">
        <f>NETWORKDAYS.INTL(Table1[[#This Row],[יציאה מטוייב]],Table1[[#This Row],[חזרה מטוייב]],7,Table3[מועדי חופשות])</f>
        <v>4</v>
      </c>
      <c r="I348" s="30">
        <f>Table1[[#This Row],[סה"כ ימים]]-Table1[[#This Row],[סה"כ ימים לא כולל סופ"ש, פגרה וחגים]]</f>
        <v>0</v>
      </c>
      <c r="J348" s="21" t="s">
        <v>467</v>
      </c>
    </row>
    <row r="349" spans="1:10" ht="12.75" x14ac:dyDescent="0.2">
      <c r="A349" s="4" t="s">
        <v>141</v>
      </c>
      <c r="B349" s="4" t="s">
        <v>44</v>
      </c>
      <c r="C349" s="4" t="s">
        <v>87</v>
      </c>
      <c r="D349" s="6">
        <v>42344</v>
      </c>
      <c r="E349" s="6">
        <v>42347</v>
      </c>
      <c r="F349" s="7">
        <f>1+Table1[[#This Row],[חזרה מטוייב]]-Table1[[#This Row],[יציאה מטוייב]]</f>
        <v>4</v>
      </c>
      <c r="G349" s="31">
        <f>NETWORKDAYS.INTL(Table1[[#This Row],[יציאה מטוייב]],Table1[[#This Row],[חזרה מטוייב]],7)</f>
        <v>4</v>
      </c>
      <c r="H349" s="7">
        <f>NETWORKDAYS.INTL(Table1[[#This Row],[יציאה מטוייב]],Table1[[#This Row],[חזרה מטוייב]],7,Table3[מועדי חופשות])</f>
        <v>4</v>
      </c>
      <c r="I349" s="30">
        <f>Table1[[#This Row],[סה"כ ימים]]-Table1[[#This Row],[סה"כ ימים לא כולל סופ"ש, פגרה וחגים]]</f>
        <v>0</v>
      </c>
      <c r="J349" s="21" t="s">
        <v>467</v>
      </c>
    </row>
    <row r="350" spans="1:10" ht="12.75" x14ac:dyDescent="0.2">
      <c r="A350" s="4" t="s">
        <v>107</v>
      </c>
      <c r="B350" s="4" t="s">
        <v>44</v>
      </c>
      <c r="C350" s="4" t="s">
        <v>87</v>
      </c>
      <c r="D350" s="6">
        <v>42344</v>
      </c>
      <c r="E350" s="6">
        <v>42347</v>
      </c>
      <c r="F350" s="7">
        <f>1+Table1[[#This Row],[חזרה מטוייב]]-Table1[[#This Row],[יציאה מטוייב]]</f>
        <v>4</v>
      </c>
      <c r="G350" s="31">
        <f>NETWORKDAYS.INTL(Table1[[#This Row],[יציאה מטוייב]],Table1[[#This Row],[חזרה מטוייב]],7)</f>
        <v>4</v>
      </c>
      <c r="H350" s="7">
        <f>NETWORKDAYS.INTL(Table1[[#This Row],[יציאה מטוייב]],Table1[[#This Row],[חזרה מטוייב]],7,Table3[מועדי חופשות])</f>
        <v>4</v>
      </c>
      <c r="I350" s="30">
        <f>Table1[[#This Row],[סה"כ ימים]]-Table1[[#This Row],[סה"כ ימים לא כולל סופ"ש, פגרה וחגים]]</f>
        <v>0</v>
      </c>
      <c r="J350" s="21" t="s">
        <v>467</v>
      </c>
    </row>
    <row r="351" spans="1:10" ht="12.75" x14ac:dyDescent="0.2">
      <c r="A351" s="4" t="s">
        <v>350</v>
      </c>
      <c r="B351" s="4" t="s">
        <v>38</v>
      </c>
      <c r="C351" s="4" t="s">
        <v>351</v>
      </c>
      <c r="D351" s="6">
        <v>42344</v>
      </c>
      <c r="E351" s="6">
        <v>42346</v>
      </c>
      <c r="F351" s="7">
        <f>1+Table1[[#This Row],[חזרה מטוייב]]-Table1[[#This Row],[יציאה מטוייב]]</f>
        <v>3</v>
      </c>
      <c r="G351" s="31">
        <f>NETWORKDAYS.INTL(Table1[[#This Row],[יציאה מטוייב]],Table1[[#This Row],[חזרה מטוייב]],7)</f>
        <v>3</v>
      </c>
      <c r="H351" s="7">
        <f>NETWORKDAYS.INTL(Table1[[#This Row],[יציאה מטוייב]],Table1[[#This Row],[חזרה מטוייב]],7,Table3[מועדי חופשות])</f>
        <v>3</v>
      </c>
      <c r="I351" s="30">
        <f>Table1[[#This Row],[סה"כ ימים]]-Table1[[#This Row],[סה"כ ימים לא כולל סופ"ש, פגרה וחגים]]</f>
        <v>0</v>
      </c>
      <c r="J351" s="21" t="s">
        <v>467</v>
      </c>
    </row>
    <row r="352" spans="1:10" ht="12.75" x14ac:dyDescent="0.2">
      <c r="A352" s="4" t="s">
        <v>190</v>
      </c>
      <c r="B352" s="4" t="s">
        <v>38</v>
      </c>
      <c r="C352" s="4" t="s">
        <v>351</v>
      </c>
      <c r="D352" s="6">
        <v>42344</v>
      </c>
      <c r="E352" s="6">
        <v>42346</v>
      </c>
      <c r="F352" s="7">
        <f>1+Table1[[#This Row],[חזרה מטוייב]]-Table1[[#This Row],[יציאה מטוייב]]</f>
        <v>3</v>
      </c>
      <c r="G352" s="31">
        <f>NETWORKDAYS.INTL(Table1[[#This Row],[יציאה מטוייב]],Table1[[#This Row],[חזרה מטוייב]],7)</f>
        <v>3</v>
      </c>
      <c r="H352" s="7">
        <f>NETWORKDAYS.INTL(Table1[[#This Row],[יציאה מטוייב]],Table1[[#This Row],[חזרה מטוייב]],7,Table3[מועדי חופשות])</f>
        <v>3</v>
      </c>
      <c r="I352" s="30">
        <f>Table1[[#This Row],[סה"כ ימים]]-Table1[[#This Row],[סה"כ ימים לא כולל סופ"ש, פגרה וחגים]]</f>
        <v>0</v>
      </c>
      <c r="J352" s="21" t="s">
        <v>467</v>
      </c>
    </row>
    <row r="353" spans="1:10" ht="12.75" x14ac:dyDescent="0.2">
      <c r="A353" s="4" t="s">
        <v>119</v>
      </c>
      <c r="B353" s="4" t="s">
        <v>38</v>
      </c>
      <c r="C353" s="4" t="s">
        <v>351</v>
      </c>
      <c r="D353" s="6">
        <v>42344</v>
      </c>
      <c r="E353" s="6">
        <v>42346</v>
      </c>
      <c r="F353" s="7">
        <f>1+Table1[[#This Row],[חזרה מטוייב]]-Table1[[#This Row],[יציאה מטוייב]]</f>
        <v>3</v>
      </c>
      <c r="G353" s="31">
        <f>NETWORKDAYS.INTL(Table1[[#This Row],[יציאה מטוייב]],Table1[[#This Row],[חזרה מטוייב]],7)</f>
        <v>3</v>
      </c>
      <c r="H353" s="7">
        <f>NETWORKDAYS.INTL(Table1[[#This Row],[יציאה מטוייב]],Table1[[#This Row],[חזרה מטוייב]],7,Table3[מועדי חופשות])</f>
        <v>3</v>
      </c>
      <c r="I353" s="30">
        <f>Table1[[#This Row],[סה"כ ימים]]-Table1[[#This Row],[סה"כ ימים לא כולל סופ"ש, פגרה וחגים]]</f>
        <v>0</v>
      </c>
      <c r="J353" s="21" t="s">
        <v>467</v>
      </c>
    </row>
    <row r="354" spans="1:10" ht="12.75" x14ac:dyDescent="0.2">
      <c r="A354" s="4" t="s">
        <v>20</v>
      </c>
      <c r="B354" s="4" t="s">
        <v>10</v>
      </c>
      <c r="C354" s="4" t="s">
        <v>185</v>
      </c>
      <c r="D354" s="6">
        <v>42342</v>
      </c>
      <c r="E354" s="6">
        <v>42344</v>
      </c>
      <c r="F354" s="7">
        <f>1+Table1[[#This Row],[חזרה מטוייב]]-Table1[[#This Row],[יציאה מטוייב]]</f>
        <v>3</v>
      </c>
      <c r="G354" s="31">
        <f>NETWORKDAYS.INTL(Table1[[#This Row],[יציאה מטוייב]],Table1[[#This Row],[חזרה מטוייב]],7)</f>
        <v>1</v>
      </c>
      <c r="H354" s="7">
        <f>NETWORKDAYS.INTL(Table1[[#This Row],[יציאה מטוייב]],Table1[[#This Row],[חזרה מטוייב]],7,Table3[מועדי חופשות])</f>
        <v>1</v>
      </c>
      <c r="I354" s="30">
        <f>Table1[[#This Row],[סה"כ ימים]]-Table1[[#This Row],[סה"כ ימים לא כולל סופ"ש, פגרה וחגים]]</f>
        <v>2</v>
      </c>
      <c r="J354" s="21" t="s">
        <v>467</v>
      </c>
    </row>
    <row r="355" spans="1:10" ht="12.75" x14ac:dyDescent="0.2">
      <c r="A355" s="4" t="s">
        <v>186</v>
      </c>
      <c r="B355" s="4" t="s">
        <v>10</v>
      </c>
      <c r="C355" s="4" t="s">
        <v>185</v>
      </c>
      <c r="D355" s="6">
        <v>42342</v>
      </c>
      <c r="E355" s="6">
        <v>42344</v>
      </c>
      <c r="F355" s="7">
        <f>1+Table1[[#This Row],[חזרה מטוייב]]-Table1[[#This Row],[יציאה מטוייב]]</f>
        <v>3</v>
      </c>
      <c r="G355" s="31">
        <f>NETWORKDAYS.INTL(Table1[[#This Row],[יציאה מטוייב]],Table1[[#This Row],[חזרה מטוייב]],7)</f>
        <v>1</v>
      </c>
      <c r="H355" s="7">
        <f>NETWORKDAYS.INTL(Table1[[#This Row],[יציאה מטוייב]],Table1[[#This Row],[חזרה מטוייב]],7,Table3[מועדי חופשות])</f>
        <v>1</v>
      </c>
      <c r="I355" s="30">
        <f>Table1[[#This Row],[סה"כ ימים]]-Table1[[#This Row],[סה"כ ימים לא כולל סופ"ש, פגרה וחגים]]</f>
        <v>2</v>
      </c>
      <c r="J355" s="21" t="s">
        <v>467</v>
      </c>
    </row>
    <row r="356" spans="1:10" ht="12.75" x14ac:dyDescent="0.2">
      <c r="A356" s="4" t="s">
        <v>199</v>
      </c>
      <c r="B356" s="4" t="s">
        <v>10</v>
      </c>
      <c r="C356" s="4" t="s">
        <v>185</v>
      </c>
      <c r="D356" s="6">
        <v>42342</v>
      </c>
      <c r="E356" s="6">
        <v>42344</v>
      </c>
      <c r="F356" s="7">
        <f>1+Table1[[#This Row],[חזרה מטוייב]]-Table1[[#This Row],[יציאה מטוייב]]</f>
        <v>3</v>
      </c>
      <c r="G356" s="31">
        <f>NETWORKDAYS.INTL(Table1[[#This Row],[יציאה מטוייב]],Table1[[#This Row],[חזרה מטוייב]],7)</f>
        <v>1</v>
      </c>
      <c r="H356" s="7">
        <f>NETWORKDAYS.INTL(Table1[[#This Row],[יציאה מטוייב]],Table1[[#This Row],[חזרה מטוייב]],7,Table3[מועדי חופשות])</f>
        <v>1</v>
      </c>
      <c r="I356" s="30">
        <f>Table1[[#This Row],[סה"כ ימים]]-Table1[[#This Row],[סה"כ ימים לא כולל סופ"ש, פגרה וחגים]]</f>
        <v>2</v>
      </c>
      <c r="J356" s="21" t="s">
        <v>467</v>
      </c>
    </row>
    <row r="357" spans="1:10" ht="12.75" x14ac:dyDescent="0.2">
      <c r="A357" s="4" t="s">
        <v>352</v>
      </c>
      <c r="B357" s="4" t="s">
        <v>10</v>
      </c>
      <c r="C357" s="4" t="s">
        <v>185</v>
      </c>
      <c r="D357" s="6">
        <v>42342</v>
      </c>
      <c r="E357" s="6">
        <v>42344</v>
      </c>
      <c r="F357" s="7">
        <f>1+Table1[[#This Row],[חזרה מטוייב]]-Table1[[#This Row],[יציאה מטוייב]]</f>
        <v>3</v>
      </c>
      <c r="G357" s="31">
        <f>NETWORKDAYS.INTL(Table1[[#This Row],[יציאה מטוייב]],Table1[[#This Row],[חזרה מטוייב]],7)</f>
        <v>1</v>
      </c>
      <c r="H357" s="7">
        <f>NETWORKDAYS.INTL(Table1[[#This Row],[יציאה מטוייב]],Table1[[#This Row],[חזרה מטוייב]],7,Table3[מועדי חופשות])</f>
        <v>1</v>
      </c>
      <c r="I357" s="30">
        <f>Table1[[#This Row],[סה"כ ימים]]-Table1[[#This Row],[סה"כ ימים לא כולל סופ"ש, פגרה וחגים]]</f>
        <v>2</v>
      </c>
      <c r="J357" s="21" t="s">
        <v>467</v>
      </c>
    </row>
    <row r="358" spans="1:10" ht="12.75" x14ac:dyDescent="0.2">
      <c r="A358" s="4" t="s">
        <v>15</v>
      </c>
      <c r="B358" s="4" t="s">
        <v>10</v>
      </c>
      <c r="C358" s="4" t="s">
        <v>195</v>
      </c>
      <c r="D358" s="6">
        <v>42342</v>
      </c>
      <c r="E358" s="6">
        <v>42345</v>
      </c>
      <c r="F358" s="7">
        <f>1+Table1[[#This Row],[חזרה מטוייב]]-Table1[[#This Row],[יציאה מטוייב]]</f>
        <v>4</v>
      </c>
      <c r="G358" s="31">
        <f>NETWORKDAYS.INTL(Table1[[#This Row],[יציאה מטוייב]],Table1[[#This Row],[חזרה מטוייב]],7)</f>
        <v>2</v>
      </c>
      <c r="H358" s="7">
        <f>NETWORKDAYS.INTL(Table1[[#This Row],[יציאה מטוייב]],Table1[[#This Row],[חזרה מטוייב]],7,Table3[מועדי חופשות])</f>
        <v>2</v>
      </c>
      <c r="I358" s="30">
        <f>Table1[[#This Row],[סה"כ ימים]]-Table1[[#This Row],[סה"כ ימים לא כולל סופ"ש, פגרה וחגים]]</f>
        <v>2</v>
      </c>
      <c r="J358" s="21" t="s">
        <v>467</v>
      </c>
    </row>
    <row r="359" spans="1:10" ht="12.75" x14ac:dyDescent="0.2">
      <c r="A359" s="4" t="s">
        <v>43</v>
      </c>
      <c r="B359" s="4" t="s">
        <v>10</v>
      </c>
      <c r="C359" s="4" t="s">
        <v>353</v>
      </c>
      <c r="D359" s="6">
        <v>42341</v>
      </c>
      <c r="E359" s="6">
        <v>42344</v>
      </c>
      <c r="F359" s="7">
        <f>1+Table1[[#This Row],[חזרה מטוייב]]-Table1[[#This Row],[יציאה מטוייב]]</f>
        <v>4</v>
      </c>
      <c r="G359" s="31">
        <f>NETWORKDAYS.INTL(Table1[[#This Row],[יציאה מטוייב]],Table1[[#This Row],[חזרה מטוייב]],7)</f>
        <v>2</v>
      </c>
      <c r="H359" s="7">
        <f>NETWORKDAYS.INTL(Table1[[#This Row],[יציאה מטוייב]],Table1[[#This Row],[חזרה מטוייב]],7,Table3[מועדי חופשות])</f>
        <v>2</v>
      </c>
      <c r="I359" s="30">
        <f>Table1[[#This Row],[סה"כ ימים]]-Table1[[#This Row],[סה"כ ימים לא כולל סופ"ש, פגרה וחגים]]</f>
        <v>2</v>
      </c>
      <c r="J359" s="21" t="s">
        <v>467</v>
      </c>
    </row>
    <row r="360" spans="1:10" ht="12.75" x14ac:dyDescent="0.2">
      <c r="A360" s="4" t="s">
        <v>291</v>
      </c>
      <c r="B360" s="4" t="s">
        <v>10</v>
      </c>
      <c r="C360" s="4" t="s">
        <v>354</v>
      </c>
      <c r="D360" s="6">
        <v>42341</v>
      </c>
      <c r="E360" s="6">
        <v>42345</v>
      </c>
      <c r="F360" s="7">
        <f>1+Table1[[#This Row],[חזרה מטוייב]]-Table1[[#This Row],[יציאה מטוייב]]</f>
        <v>5</v>
      </c>
      <c r="G360" s="31">
        <f>NETWORKDAYS.INTL(Table1[[#This Row],[יציאה מטוייב]],Table1[[#This Row],[חזרה מטוייב]],7)</f>
        <v>3</v>
      </c>
      <c r="H360" s="7">
        <f>NETWORKDAYS.INTL(Table1[[#This Row],[יציאה מטוייב]],Table1[[#This Row],[חזרה מטוייב]],7,Table3[מועדי חופשות])</f>
        <v>3</v>
      </c>
      <c r="I360" s="30">
        <f>Table1[[#This Row],[סה"כ ימים]]-Table1[[#This Row],[סה"כ ימים לא כולל סופ"ש, פגרה וחגים]]</f>
        <v>2</v>
      </c>
      <c r="J360" s="21" t="s">
        <v>467</v>
      </c>
    </row>
    <row r="361" spans="1:10" ht="12.75" x14ac:dyDescent="0.2">
      <c r="A361" s="4" t="s">
        <v>210</v>
      </c>
      <c r="B361" s="4" t="s">
        <v>10</v>
      </c>
      <c r="C361" s="4" t="s">
        <v>355</v>
      </c>
      <c r="D361" s="6">
        <v>42339</v>
      </c>
      <c r="E361" s="6">
        <v>42351</v>
      </c>
      <c r="F361" s="7">
        <f>1+Table1[[#This Row],[חזרה מטוייב]]-Table1[[#This Row],[יציאה מטוייב]]</f>
        <v>13</v>
      </c>
      <c r="G361" s="31">
        <f>NETWORKDAYS.INTL(Table1[[#This Row],[יציאה מטוייב]],Table1[[#This Row],[חזרה מטוייב]],7)</f>
        <v>9</v>
      </c>
      <c r="H361" s="7">
        <f>NETWORKDAYS.INTL(Table1[[#This Row],[יציאה מטוייב]],Table1[[#This Row],[חזרה מטוייב]],7,Table3[מועדי חופשות])</f>
        <v>9</v>
      </c>
      <c r="I361" s="30">
        <f>Table1[[#This Row],[סה"כ ימים]]-Table1[[#This Row],[סה"כ ימים לא כולל סופ"ש, פגרה וחגים]]</f>
        <v>4</v>
      </c>
      <c r="J361" s="21" t="s">
        <v>467</v>
      </c>
    </row>
    <row r="362" spans="1:10" ht="12.75" x14ac:dyDescent="0.2">
      <c r="A362" s="4" t="s">
        <v>25</v>
      </c>
      <c r="B362" s="4" t="s">
        <v>10</v>
      </c>
      <c r="C362" s="4" t="s">
        <v>356</v>
      </c>
      <c r="D362" s="6">
        <v>42334</v>
      </c>
      <c r="E362" s="6">
        <v>42336</v>
      </c>
      <c r="F362" s="7">
        <f>1+Table1[[#This Row],[חזרה מטוייב]]-Table1[[#This Row],[יציאה מטוייב]]</f>
        <v>3</v>
      </c>
      <c r="G362" s="31">
        <f>NETWORKDAYS.INTL(Table1[[#This Row],[יציאה מטוייב]],Table1[[#This Row],[חזרה מטוייב]],7)</f>
        <v>1</v>
      </c>
      <c r="H362" s="7">
        <f>NETWORKDAYS.INTL(Table1[[#This Row],[יציאה מטוייב]],Table1[[#This Row],[חזרה מטוייב]],7,Table3[מועדי חופשות])</f>
        <v>1</v>
      </c>
      <c r="I362" s="30">
        <f>Table1[[#This Row],[סה"כ ימים]]-Table1[[#This Row],[סה"כ ימים לא כולל סופ"ש, פגרה וחגים]]</f>
        <v>2</v>
      </c>
      <c r="J362" s="21" t="s">
        <v>467</v>
      </c>
    </row>
    <row r="363" spans="1:10" ht="12.75" x14ac:dyDescent="0.2">
      <c r="A363" s="4" t="s">
        <v>186</v>
      </c>
      <c r="B363" s="4" t="s">
        <v>38</v>
      </c>
      <c r="C363" s="4" t="s">
        <v>83</v>
      </c>
      <c r="D363" s="6">
        <v>42332</v>
      </c>
      <c r="E363" s="6">
        <v>42334</v>
      </c>
      <c r="F363" s="7">
        <f>1+Table1[[#This Row],[חזרה מטוייב]]-Table1[[#This Row],[יציאה מטוייב]]</f>
        <v>3</v>
      </c>
      <c r="G363" s="31">
        <f>NETWORKDAYS.INTL(Table1[[#This Row],[יציאה מטוייב]],Table1[[#This Row],[חזרה מטוייב]],7)</f>
        <v>3</v>
      </c>
      <c r="H363" s="7">
        <f>NETWORKDAYS.INTL(Table1[[#This Row],[יציאה מטוייב]],Table1[[#This Row],[חזרה מטוייב]],7,Table3[מועדי חופשות])</f>
        <v>3</v>
      </c>
      <c r="I363" s="30">
        <f>Table1[[#This Row],[סה"כ ימים]]-Table1[[#This Row],[סה"כ ימים לא כולל סופ"ש, פגרה וחגים]]</f>
        <v>0</v>
      </c>
      <c r="J363" s="21" t="s">
        <v>467</v>
      </c>
    </row>
    <row r="364" spans="1:10" ht="12.75" x14ac:dyDescent="0.2">
      <c r="A364" s="4" t="s">
        <v>100</v>
      </c>
      <c r="B364" s="4" t="s">
        <v>357</v>
      </c>
      <c r="C364" s="4" t="s">
        <v>358</v>
      </c>
      <c r="D364" s="6">
        <v>42330</v>
      </c>
      <c r="E364" s="6">
        <v>42334</v>
      </c>
      <c r="F364" s="7">
        <f>1+Table1[[#This Row],[חזרה מטוייב]]-Table1[[#This Row],[יציאה מטוייב]]</f>
        <v>5</v>
      </c>
      <c r="G364" s="31">
        <f>NETWORKDAYS.INTL(Table1[[#This Row],[יציאה מטוייב]],Table1[[#This Row],[חזרה מטוייב]],7)</f>
        <v>5</v>
      </c>
      <c r="H364" s="7">
        <f>NETWORKDAYS.INTL(Table1[[#This Row],[יציאה מטוייב]],Table1[[#This Row],[חזרה מטוייב]],7,Table3[מועדי חופשות])</f>
        <v>5</v>
      </c>
      <c r="I364" s="30">
        <f>Table1[[#This Row],[סה"כ ימים]]-Table1[[#This Row],[סה"כ ימים לא כולל סופ"ש, פגרה וחגים]]</f>
        <v>0</v>
      </c>
      <c r="J364" s="21" t="s">
        <v>467</v>
      </c>
    </row>
    <row r="365" spans="1:10" ht="12.75" x14ac:dyDescent="0.2">
      <c r="A365" s="4" t="s">
        <v>15</v>
      </c>
      <c r="B365" s="4" t="s">
        <v>70</v>
      </c>
      <c r="C365" s="4" t="s">
        <v>359</v>
      </c>
      <c r="D365" s="6">
        <v>42328</v>
      </c>
      <c r="E365" s="6">
        <v>42330</v>
      </c>
      <c r="F365" s="7">
        <f>1+Table1[[#This Row],[חזרה מטוייב]]-Table1[[#This Row],[יציאה מטוייב]]</f>
        <v>3</v>
      </c>
      <c r="G365" s="31">
        <f>NETWORKDAYS.INTL(Table1[[#This Row],[יציאה מטוייב]],Table1[[#This Row],[חזרה מטוייב]],7)</f>
        <v>1</v>
      </c>
      <c r="H365" s="7">
        <f>NETWORKDAYS.INTL(Table1[[#This Row],[יציאה מטוייב]],Table1[[#This Row],[חזרה מטוייב]],7,Table3[מועדי חופשות])</f>
        <v>1</v>
      </c>
      <c r="I365" s="30">
        <f>Table1[[#This Row],[סה"כ ימים]]-Table1[[#This Row],[סה"כ ימים לא כולל סופ"ש, פגרה וחגים]]</f>
        <v>2</v>
      </c>
      <c r="J365" s="21" t="s">
        <v>467</v>
      </c>
    </row>
    <row r="366" spans="1:10" ht="12.75" x14ac:dyDescent="0.2">
      <c r="A366" s="4" t="s">
        <v>153</v>
      </c>
      <c r="B366" s="4" t="s">
        <v>10</v>
      </c>
      <c r="C366" s="4" t="s">
        <v>360</v>
      </c>
      <c r="D366" s="6">
        <v>42328</v>
      </c>
      <c r="E366" s="6">
        <v>42332</v>
      </c>
      <c r="F366" s="7">
        <f>1+Table1[[#This Row],[חזרה מטוייב]]-Table1[[#This Row],[יציאה מטוייב]]</f>
        <v>5</v>
      </c>
      <c r="G366" s="31">
        <f>NETWORKDAYS.INTL(Table1[[#This Row],[יציאה מטוייב]],Table1[[#This Row],[חזרה מטוייב]],7)</f>
        <v>3</v>
      </c>
      <c r="H366" s="7">
        <f>NETWORKDAYS.INTL(Table1[[#This Row],[יציאה מטוייב]],Table1[[#This Row],[חזרה מטוייב]],7,Table3[מועדי חופשות])</f>
        <v>3</v>
      </c>
      <c r="I366" s="30">
        <f>Table1[[#This Row],[סה"כ ימים]]-Table1[[#This Row],[סה"כ ימים לא כולל סופ"ש, פגרה וחגים]]</f>
        <v>2</v>
      </c>
      <c r="J366" s="21" t="s">
        <v>467</v>
      </c>
    </row>
    <row r="367" spans="1:10" ht="12.75" x14ac:dyDescent="0.2">
      <c r="A367" s="4" t="s">
        <v>93</v>
      </c>
      <c r="B367" s="4" t="s">
        <v>38</v>
      </c>
      <c r="C367" s="4" t="s">
        <v>361</v>
      </c>
      <c r="D367" s="6">
        <v>42322</v>
      </c>
      <c r="E367" s="6">
        <v>42323</v>
      </c>
      <c r="F367" s="7">
        <f>1+Table1[[#This Row],[חזרה מטוייב]]-Table1[[#This Row],[יציאה מטוייב]]</f>
        <v>2</v>
      </c>
      <c r="G367" s="31">
        <f>NETWORKDAYS.INTL(Table1[[#This Row],[יציאה מטוייב]],Table1[[#This Row],[חזרה מטוייב]],7)</f>
        <v>1</v>
      </c>
      <c r="H367" s="7">
        <f>NETWORKDAYS.INTL(Table1[[#This Row],[יציאה מטוייב]],Table1[[#This Row],[חזרה מטוייב]],7,Table3[מועדי חופשות])</f>
        <v>1</v>
      </c>
      <c r="I367" s="30">
        <f>Table1[[#This Row],[סה"כ ימים]]-Table1[[#This Row],[סה"כ ימים לא כולל סופ"ש, פגרה וחגים]]</f>
        <v>1</v>
      </c>
      <c r="J367" s="21" t="s">
        <v>467</v>
      </c>
    </row>
    <row r="368" spans="1:10" ht="12.75" x14ac:dyDescent="0.2">
      <c r="A368" s="4" t="s">
        <v>228</v>
      </c>
      <c r="B368" s="4" t="s">
        <v>10</v>
      </c>
      <c r="C368" s="4" t="s">
        <v>362</v>
      </c>
      <c r="D368" s="6">
        <v>42320</v>
      </c>
      <c r="E368" s="6">
        <v>42324</v>
      </c>
      <c r="F368" s="7">
        <f>1+Table1[[#This Row],[חזרה מטוייב]]-Table1[[#This Row],[יציאה מטוייב]]</f>
        <v>5</v>
      </c>
      <c r="G368" s="31">
        <f>NETWORKDAYS.INTL(Table1[[#This Row],[יציאה מטוייב]],Table1[[#This Row],[חזרה מטוייב]],7)</f>
        <v>3</v>
      </c>
      <c r="H368" s="7">
        <f>NETWORKDAYS.INTL(Table1[[#This Row],[יציאה מטוייב]],Table1[[#This Row],[חזרה מטוייב]],7,Table3[מועדי חופשות])</f>
        <v>3</v>
      </c>
      <c r="I368" s="30">
        <f>Table1[[#This Row],[סה"כ ימים]]-Table1[[#This Row],[סה"כ ימים לא כולל סופ"ש, פגרה וחגים]]</f>
        <v>2</v>
      </c>
      <c r="J368" s="21" t="s">
        <v>467</v>
      </c>
    </row>
    <row r="369" spans="1:10" ht="12.75" x14ac:dyDescent="0.2">
      <c r="A369" s="4" t="s">
        <v>17</v>
      </c>
      <c r="B369" s="4" t="s">
        <v>26</v>
      </c>
      <c r="C369" s="4" t="s">
        <v>363</v>
      </c>
      <c r="D369" s="6">
        <v>42318</v>
      </c>
      <c r="E369" s="6">
        <v>42320</v>
      </c>
      <c r="F369" s="7">
        <f>1+Table1[[#This Row],[חזרה מטוייב]]-Table1[[#This Row],[יציאה מטוייב]]</f>
        <v>3</v>
      </c>
      <c r="G369" s="31">
        <f>NETWORKDAYS.INTL(Table1[[#This Row],[יציאה מטוייב]],Table1[[#This Row],[חזרה מטוייב]],7)</f>
        <v>3</v>
      </c>
      <c r="H369" s="7">
        <f>NETWORKDAYS.INTL(Table1[[#This Row],[יציאה מטוייב]],Table1[[#This Row],[חזרה מטוייב]],7,Table3[מועדי חופשות])</f>
        <v>1</v>
      </c>
      <c r="I369" s="30">
        <f>Table1[[#This Row],[סה"כ ימים]]-Table1[[#This Row],[סה"כ ימים לא כולל סופ"ש, פגרה וחגים]]</f>
        <v>2</v>
      </c>
      <c r="J369" s="21" t="s">
        <v>467</v>
      </c>
    </row>
    <row r="370" spans="1:10" ht="12.75" x14ac:dyDescent="0.2">
      <c r="A370" s="4" t="s">
        <v>168</v>
      </c>
      <c r="B370" s="4" t="s">
        <v>10</v>
      </c>
      <c r="C370" s="4" t="s">
        <v>364</v>
      </c>
      <c r="D370" s="6">
        <v>42317</v>
      </c>
      <c r="E370" s="6">
        <v>42320</v>
      </c>
      <c r="F370" s="7">
        <f>1+Table1[[#This Row],[חזרה מטוייב]]-Table1[[#This Row],[יציאה מטוייב]]</f>
        <v>4</v>
      </c>
      <c r="G370" s="31">
        <f>NETWORKDAYS.INTL(Table1[[#This Row],[יציאה מטוייב]],Table1[[#This Row],[חזרה מטוייב]],7)</f>
        <v>4</v>
      </c>
      <c r="H370" s="7">
        <f>NETWORKDAYS.INTL(Table1[[#This Row],[יציאה מטוייב]],Table1[[#This Row],[חזרה מטוייב]],7,Table3[מועדי חופשות])</f>
        <v>1</v>
      </c>
      <c r="I370" s="30">
        <f>Table1[[#This Row],[סה"כ ימים]]-Table1[[#This Row],[סה"כ ימים לא כולל סופ"ש, פגרה וחגים]]</f>
        <v>3</v>
      </c>
      <c r="J370" s="21" t="s">
        <v>467</v>
      </c>
    </row>
    <row r="371" spans="1:10" ht="12.75" x14ac:dyDescent="0.2">
      <c r="A371" s="4" t="s">
        <v>52</v>
      </c>
      <c r="B371" s="4" t="s">
        <v>313</v>
      </c>
      <c r="C371" s="4" t="s">
        <v>365</v>
      </c>
      <c r="D371" s="6">
        <v>42316</v>
      </c>
      <c r="E371" s="6">
        <v>42319</v>
      </c>
      <c r="F371" s="7">
        <f>1+Table1[[#This Row],[חזרה מטוייב]]-Table1[[#This Row],[יציאה מטוייב]]</f>
        <v>4</v>
      </c>
      <c r="G371" s="31">
        <f>NETWORKDAYS.INTL(Table1[[#This Row],[יציאה מטוייב]],Table1[[#This Row],[חזרה מטוייב]],7)</f>
        <v>4</v>
      </c>
      <c r="H371" s="7">
        <f>NETWORKDAYS.INTL(Table1[[#This Row],[יציאה מטוייב]],Table1[[#This Row],[חזרה מטוייב]],7,Table3[מועדי חופשות])</f>
        <v>0</v>
      </c>
      <c r="I371" s="30">
        <f>Table1[[#This Row],[סה"כ ימים]]-Table1[[#This Row],[סה"כ ימים לא כולל סופ"ש, פגרה וחגים]]</f>
        <v>4</v>
      </c>
      <c r="J371" s="21" t="s">
        <v>467</v>
      </c>
    </row>
    <row r="372" spans="1:10" ht="12.75" x14ac:dyDescent="0.2">
      <c r="A372" s="4" t="s">
        <v>3</v>
      </c>
      <c r="B372" s="4" t="s">
        <v>10</v>
      </c>
      <c r="C372" s="4" t="s">
        <v>366</v>
      </c>
      <c r="D372" s="6">
        <v>42316</v>
      </c>
      <c r="E372" s="6">
        <v>42318</v>
      </c>
      <c r="F372" s="7">
        <f>1+Table1[[#This Row],[חזרה מטוייב]]-Table1[[#This Row],[יציאה מטוייב]]</f>
        <v>3</v>
      </c>
      <c r="G372" s="31">
        <f>NETWORKDAYS.INTL(Table1[[#This Row],[יציאה מטוייב]],Table1[[#This Row],[חזרה מטוייב]],7)</f>
        <v>3</v>
      </c>
      <c r="H372" s="7">
        <f>NETWORKDAYS.INTL(Table1[[#This Row],[יציאה מטוייב]],Table1[[#This Row],[חזרה מטוייב]],7,Table3[מועדי חופשות])</f>
        <v>0</v>
      </c>
      <c r="I372" s="30">
        <f>Table1[[#This Row],[סה"כ ימים]]-Table1[[#This Row],[סה"כ ימים לא כולל סופ"ש, פגרה וחגים]]</f>
        <v>3</v>
      </c>
      <c r="J372" s="21" t="s">
        <v>467</v>
      </c>
    </row>
    <row r="373" spans="1:10" ht="12.75" x14ac:dyDescent="0.2">
      <c r="A373" s="4" t="s">
        <v>184</v>
      </c>
      <c r="B373" s="4" t="s">
        <v>38</v>
      </c>
      <c r="C373" s="4" t="s">
        <v>328</v>
      </c>
      <c r="D373" s="6">
        <v>42316</v>
      </c>
      <c r="E373" s="6">
        <v>42317</v>
      </c>
      <c r="F373" s="7">
        <f>1+Table1[[#This Row],[חזרה מטוייב]]-Table1[[#This Row],[יציאה מטוייב]]</f>
        <v>2</v>
      </c>
      <c r="G373" s="31">
        <f>NETWORKDAYS.INTL(Table1[[#This Row],[יציאה מטוייב]],Table1[[#This Row],[חזרה מטוייב]],7)</f>
        <v>2</v>
      </c>
      <c r="H373" s="7">
        <f>NETWORKDAYS.INTL(Table1[[#This Row],[יציאה מטוייב]],Table1[[#This Row],[חזרה מטוייב]],7,Table3[מועדי חופשות])</f>
        <v>0</v>
      </c>
      <c r="I373" s="30">
        <f>Table1[[#This Row],[סה"כ ימים]]-Table1[[#This Row],[סה"כ ימים לא כולל סופ"ש, פגרה וחגים]]</f>
        <v>2</v>
      </c>
      <c r="J373" s="21" t="s">
        <v>467</v>
      </c>
    </row>
    <row r="374" spans="1:10" ht="12.75" x14ac:dyDescent="0.2">
      <c r="A374" s="4" t="s">
        <v>77</v>
      </c>
      <c r="B374" s="4" t="s">
        <v>38</v>
      </c>
      <c r="C374" s="4" t="s">
        <v>367</v>
      </c>
      <c r="D374" s="6">
        <v>42315</v>
      </c>
      <c r="E374" s="6">
        <v>42317</v>
      </c>
      <c r="F374" s="7">
        <f>1+Table1[[#This Row],[חזרה מטוייב]]-Table1[[#This Row],[יציאה מטוייב]]</f>
        <v>3</v>
      </c>
      <c r="G374" s="31">
        <f>NETWORKDAYS.INTL(Table1[[#This Row],[יציאה מטוייב]],Table1[[#This Row],[חזרה מטוייב]],7)</f>
        <v>2</v>
      </c>
      <c r="H374" s="7">
        <f>NETWORKDAYS.INTL(Table1[[#This Row],[יציאה מטוייב]],Table1[[#This Row],[חזרה מטוייב]],7,Table3[מועדי חופשות])</f>
        <v>0</v>
      </c>
      <c r="I374" s="30">
        <f>Table1[[#This Row],[סה"כ ימים]]-Table1[[#This Row],[סה"כ ימים לא כולל סופ"ש, פגרה וחגים]]</f>
        <v>3</v>
      </c>
      <c r="J374" s="21" t="s">
        <v>467</v>
      </c>
    </row>
    <row r="375" spans="1:10" ht="12.75" x14ac:dyDescent="0.2">
      <c r="A375" s="4" t="s">
        <v>139</v>
      </c>
      <c r="B375" s="4" t="s">
        <v>38</v>
      </c>
      <c r="C375" s="4" t="s">
        <v>367</v>
      </c>
      <c r="D375" s="6">
        <v>42314</v>
      </c>
      <c r="E375" s="6">
        <v>42317</v>
      </c>
      <c r="F375" s="7">
        <f>1+Table1[[#This Row],[חזרה מטוייב]]-Table1[[#This Row],[יציאה מטוייב]]</f>
        <v>4</v>
      </c>
      <c r="G375" s="31">
        <f>NETWORKDAYS.INTL(Table1[[#This Row],[יציאה מטוייב]],Table1[[#This Row],[חזרה מטוייב]],7)</f>
        <v>2</v>
      </c>
      <c r="H375" s="7">
        <f>NETWORKDAYS.INTL(Table1[[#This Row],[יציאה מטוייב]],Table1[[#This Row],[חזרה מטוייב]],7,Table3[מועדי חופשות])</f>
        <v>0</v>
      </c>
      <c r="I375" s="30">
        <f>Table1[[#This Row],[סה"כ ימים]]-Table1[[#This Row],[סה"כ ימים לא כולל סופ"ש, פגרה וחגים]]</f>
        <v>4</v>
      </c>
      <c r="J375" s="21" t="s">
        <v>467</v>
      </c>
    </row>
    <row r="376" spans="1:10" ht="12.75" x14ac:dyDescent="0.2">
      <c r="A376" s="4" t="s">
        <v>114</v>
      </c>
      <c r="B376" s="4" t="s">
        <v>10</v>
      </c>
      <c r="C376" s="4" t="s">
        <v>368</v>
      </c>
      <c r="D376" s="6">
        <v>42314</v>
      </c>
      <c r="E376" s="6">
        <v>42316</v>
      </c>
      <c r="F376" s="7">
        <f>1+Table1[[#This Row],[חזרה מטוייב]]-Table1[[#This Row],[יציאה מטוייב]]</f>
        <v>3</v>
      </c>
      <c r="G376" s="31">
        <f>NETWORKDAYS.INTL(Table1[[#This Row],[יציאה מטוייב]],Table1[[#This Row],[חזרה מטוייב]],7)</f>
        <v>1</v>
      </c>
      <c r="H376" s="7">
        <f>NETWORKDAYS.INTL(Table1[[#This Row],[יציאה מטוייב]],Table1[[#This Row],[חזרה מטוייב]],7,Table3[מועדי חופשות])</f>
        <v>0</v>
      </c>
      <c r="I376" s="30">
        <f>Table1[[#This Row],[סה"כ ימים]]-Table1[[#This Row],[סה"כ ימים לא כולל סופ"ש, פגרה וחגים]]</f>
        <v>3</v>
      </c>
      <c r="J376" s="21" t="s">
        <v>467</v>
      </c>
    </row>
    <row r="377" spans="1:10" ht="12.75" x14ac:dyDescent="0.2">
      <c r="A377" s="4" t="s">
        <v>20</v>
      </c>
      <c r="B377" s="4" t="s">
        <v>10</v>
      </c>
      <c r="C377" s="4" t="s">
        <v>369</v>
      </c>
      <c r="D377" s="6">
        <v>42313</v>
      </c>
      <c r="E377" s="6">
        <v>42317</v>
      </c>
      <c r="F377" s="7">
        <f>1+Table1[[#This Row],[חזרה מטוייב]]-Table1[[#This Row],[יציאה מטוייב]]</f>
        <v>5</v>
      </c>
      <c r="G377" s="31">
        <f>NETWORKDAYS.INTL(Table1[[#This Row],[יציאה מטוייב]],Table1[[#This Row],[חזרה מטוייב]],7)</f>
        <v>3</v>
      </c>
      <c r="H377" s="7">
        <f>NETWORKDAYS.INTL(Table1[[#This Row],[יציאה מטוייב]],Table1[[#This Row],[חזרה מטוייב]],7,Table3[מועדי חופשות])</f>
        <v>0</v>
      </c>
      <c r="I377" s="30">
        <f>Table1[[#This Row],[סה"כ ימים]]-Table1[[#This Row],[סה"כ ימים לא כולל סופ"ש, פגרה וחגים]]</f>
        <v>5</v>
      </c>
      <c r="J377" s="21" t="s">
        <v>467</v>
      </c>
    </row>
    <row r="378" spans="1:10" ht="12.75" x14ac:dyDescent="0.2">
      <c r="A378" s="4" t="s">
        <v>179</v>
      </c>
      <c r="B378" s="4" t="s">
        <v>18</v>
      </c>
      <c r="C378" s="4" t="s">
        <v>370</v>
      </c>
      <c r="D378" s="6">
        <v>42313</v>
      </c>
      <c r="E378" s="6">
        <v>42316</v>
      </c>
      <c r="F378" s="7">
        <f>1+Table1[[#This Row],[חזרה מטוייב]]-Table1[[#This Row],[יציאה מטוייב]]</f>
        <v>4</v>
      </c>
      <c r="G378" s="31">
        <f>NETWORKDAYS.INTL(Table1[[#This Row],[יציאה מטוייב]],Table1[[#This Row],[חזרה מטוייב]],7)</f>
        <v>2</v>
      </c>
      <c r="H378" s="7">
        <f>NETWORKDAYS.INTL(Table1[[#This Row],[יציאה מטוייב]],Table1[[#This Row],[חזרה מטוייב]],7,Table3[מועדי חופשות])</f>
        <v>0</v>
      </c>
      <c r="I378" s="30">
        <f>Table1[[#This Row],[סה"כ ימים]]-Table1[[#This Row],[סה"כ ימים לא כולל סופ"ש, פגרה וחגים]]</f>
        <v>4</v>
      </c>
      <c r="J378" s="21" t="s">
        <v>467</v>
      </c>
    </row>
    <row r="379" spans="1:10" ht="12.75" x14ac:dyDescent="0.2">
      <c r="A379" s="4" t="s">
        <v>371</v>
      </c>
      <c r="B379" s="4" t="s">
        <v>10</v>
      </c>
      <c r="C379" s="4" t="s">
        <v>372</v>
      </c>
      <c r="D379" s="6">
        <v>42313</v>
      </c>
      <c r="E379" s="6">
        <v>42317</v>
      </c>
      <c r="F379" s="7">
        <f>1+Table1[[#This Row],[חזרה מטוייב]]-Table1[[#This Row],[יציאה מטוייב]]</f>
        <v>5</v>
      </c>
      <c r="G379" s="31">
        <f>NETWORKDAYS.INTL(Table1[[#This Row],[יציאה מטוייב]],Table1[[#This Row],[חזרה מטוייב]],7)</f>
        <v>3</v>
      </c>
      <c r="H379" s="7">
        <f>NETWORKDAYS.INTL(Table1[[#This Row],[יציאה מטוייב]],Table1[[#This Row],[חזרה מטוייב]],7,Table3[מועדי חופשות])</f>
        <v>0</v>
      </c>
      <c r="I379" s="30">
        <f>Table1[[#This Row],[סה"כ ימים]]-Table1[[#This Row],[סה"כ ימים לא כולל סופ"ש, פגרה וחגים]]</f>
        <v>5</v>
      </c>
      <c r="J379" s="21" t="s">
        <v>467</v>
      </c>
    </row>
    <row r="380" spans="1:10" ht="12.75" x14ac:dyDescent="0.2">
      <c r="A380" s="4" t="s">
        <v>116</v>
      </c>
      <c r="B380" s="4" t="s">
        <v>10</v>
      </c>
      <c r="C380" s="4" t="s">
        <v>373</v>
      </c>
      <c r="D380" s="6">
        <v>42313</v>
      </c>
      <c r="E380" s="6">
        <v>42317</v>
      </c>
      <c r="F380" s="7">
        <f>1+Table1[[#This Row],[חזרה מטוייב]]-Table1[[#This Row],[יציאה מטוייב]]</f>
        <v>5</v>
      </c>
      <c r="G380" s="31">
        <f>NETWORKDAYS.INTL(Table1[[#This Row],[יציאה מטוייב]],Table1[[#This Row],[חזרה מטוייב]],7)</f>
        <v>3</v>
      </c>
      <c r="H380" s="7">
        <f>NETWORKDAYS.INTL(Table1[[#This Row],[יציאה מטוייב]],Table1[[#This Row],[חזרה מטוייב]],7,Table3[מועדי חופשות])</f>
        <v>0</v>
      </c>
      <c r="I380" s="30">
        <f>Table1[[#This Row],[סה"כ ימים]]-Table1[[#This Row],[סה"כ ימים לא כולל סופ"ש, פגרה וחגים]]</f>
        <v>5</v>
      </c>
      <c r="J380" s="21" t="s">
        <v>467</v>
      </c>
    </row>
    <row r="381" spans="1:10" ht="12.75" x14ac:dyDescent="0.2">
      <c r="A381" s="4" t="s">
        <v>186</v>
      </c>
      <c r="B381" s="4" t="s">
        <v>10</v>
      </c>
      <c r="C381" s="4" t="s">
        <v>374</v>
      </c>
      <c r="D381" s="6">
        <v>42312</v>
      </c>
      <c r="E381" s="6">
        <v>42316</v>
      </c>
      <c r="F381" s="7">
        <f>1+Table1[[#This Row],[חזרה מטוייב]]-Table1[[#This Row],[יציאה מטוייב]]</f>
        <v>5</v>
      </c>
      <c r="G381" s="31">
        <f>NETWORKDAYS.INTL(Table1[[#This Row],[יציאה מטוייב]],Table1[[#This Row],[חזרה מטוייב]],7)</f>
        <v>3</v>
      </c>
      <c r="H381" s="7">
        <f>NETWORKDAYS.INTL(Table1[[#This Row],[יציאה מטוייב]],Table1[[#This Row],[חזרה מטוייב]],7,Table3[מועדי חופשות])</f>
        <v>0</v>
      </c>
      <c r="I381" s="30">
        <f>Table1[[#This Row],[סה"כ ימים]]-Table1[[#This Row],[סה"כ ימים לא כולל סופ"ש, פגרה וחגים]]</f>
        <v>5</v>
      </c>
      <c r="J381" s="21" t="s">
        <v>467</v>
      </c>
    </row>
    <row r="382" spans="1:10" ht="12.75" x14ac:dyDescent="0.2">
      <c r="A382" s="4" t="s">
        <v>352</v>
      </c>
      <c r="B382" s="4" t="s">
        <v>375</v>
      </c>
      <c r="C382" s="4" t="s">
        <v>376</v>
      </c>
      <c r="D382" s="6">
        <v>42308</v>
      </c>
      <c r="E382" s="6">
        <v>42311</v>
      </c>
      <c r="F382" s="7">
        <f>1+Table1[[#This Row],[חזרה מטוייב]]-Table1[[#This Row],[יציאה מטוייב]]</f>
        <v>4</v>
      </c>
      <c r="G382" s="31">
        <f>NETWORKDAYS.INTL(Table1[[#This Row],[יציאה מטוייב]],Table1[[#This Row],[חזרה מטוייב]],7)</f>
        <v>3</v>
      </c>
      <c r="H382" s="7">
        <f>NETWORKDAYS.INTL(Table1[[#This Row],[יציאה מטוייב]],Table1[[#This Row],[חזרה מטוייב]],7,Table3[מועדי חופשות])</f>
        <v>0</v>
      </c>
      <c r="I382" s="30">
        <f>Table1[[#This Row],[סה"כ ימים]]-Table1[[#This Row],[סה"כ ימים לא כולל סופ"ש, פגרה וחגים]]</f>
        <v>4</v>
      </c>
      <c r="J382" s="21" t="s">
        <v>467</v>
      </c>
    </row>
    <row r="383" spans="1:10" ht="12.75" x14ac:dyDescent="0.2">
      <c r="A383" s="4" t="s">
        <v>228</v>
      </c>
      <c r="B383" s="4" t="s">
        <v>375</v>
      </c>
      <c r="C383" s="4" t="s">
        <v>376</v>
      </c>
      <c r="D383" s="6">
        <v>42308</v>
      </c>
      <c r="E383" s="6">
        <v>42311</v>
      </c>
      <c r="F383" s="7">
        <f>1+Table1[[#This Row],[חזרה מטוייב]]-Table1[[#This Row],[יציאה מטוייב]]</f>
        <v>4</v>
      </c>
      <c r="G383" s="31">
        <f>NETWORKDAYS.INTL(Table1[[#This Row],[יציאה מטוייב]],Table1[[#This Row],[חזרה מטוייב]],7)</f>
        <v>3</v>
      </c>
      <c r="H383" s="7">
        <f>NETWORKDAYS.INTL(Table1[[#This Row],[יציאה מטוייב]],Table1[[#This Row],[חזרה מטוייב]],7,Table3[מועדי חופשות])</f>
        <v>0</v>
      </c>
      <c r="I383" s="30">
        <f>Table1[[#This Row],[סה"כ ימים]]-Table1[[#This Row],[סה"כ ימים לא כולל סופ"ש, פגרה וחגים]]</f>
        <v>4</v>
      </c>
      <c r="J383" s="21" t="s">
        <v>467</v>
      </c>
    </row>
    <row r="384" spans="1:10" ht="12.75" x14ac:dyDescent="0.2">
      <c r="A384" s="4" t="s">
        <v>377</v>
      </c>
      <c r="B384" s="4" t="s">
        <v>375</v>
      </c>
      <c r="C384" s="4" t="s">
        <v>376</v>
      </c>
      <c r="D384" s="6">
        <v>42308</v>
      </c>
      <c r="E384" s="6">
        <v>42311</v>
      </c>
      <c r="F384" s="7">
        <f>1+Table1[[#This Row],[חזרה מטוייב]]-Table1[[#This Row],[יציאה מטוייב]]</f>
        <v>4</v>
      </c>
      <c r="G384" s="31">
        <f>NETWORKDAYS.INTL(Table1[[#This Row],[יציאה מטוייב]],Table1[[#This Row],[חזרה מטוייב]],7)</f>
        <v>3</v>
      </c>
      <c r="H384" s="7">
        <f>NETWORKDAYS.INTL(Table1[[#This Row],[יציאה מטוייב]],Table1[[#This Row],[חזרה מטוייב]],7,Table3[מועדי חופשות])</f>
        <v>0</v>
      </c>
      <c r="I384" s="30">
        <f>Table1[[#This Row],[סה"כ ימים]]-Table1[[#This Row],[סה"כ ימים לא כולל סופ"ש, פגרה וחגים]]</f>
        <v>4</v>
      </c>
      <c r="J384" s="21" t="s">
        <v>467</v>
      </c>
    </row>
    <row r="385" spans="1:10" ht="12.75" x14ac:dyDescent="0.2">
      <c r="A385" s="4" t="s">
        <v>89</v>
      </c>
      <c r="B385" s="4" t="s">
        <v>375</v>
      </c>
      <c r="C385" s="4" t="s">
        <v>376</v>
      </c>
      <c r="D385" s="6">
        <v>42308</v>
      </c>
      <c r="E385" s="6">
        <v>42311</v>
      </c>
      <c r="F385" s="7">
        <f>1+Table1[[#This Row],[חזרה מטוייב]]-Table1[[#This Row],[יציאה מטוייב]]</f>
        <v>4</v>
      </c>
      <c r="G385" s="31">
        <f>NETWORKDAYS.INTL(Table1[[#This Row],[יציאה מטוייב]],Table1[[#This Row],[חזרה מטוייב]],7)</f>
        <v>3</v>
      </c>
      <c r="H385" s="7">
        <f>NETWORKDAYS.INTL(Table1[[#This Row],[יציאה מטוייב]],Table1[[#This Row],[חזרה מטוייב]],7,Table3[מועדי חופשות])</f>
        <v>0</v>
      </c>
      <c r="I385" s="30">
        <f>Table1[[#This Row],[סה"כ ימים]]-Table1[[#This Row],[סה"כ ימים לא כולל סופ"ש, פגרה וחגים]]</f>
        <v>4</v>
      </c>
      <c r="J385" s="21" t="s">
        <v>467</v>
      </c>
    </row>
    <row r="386" spans="1:10" ht="12.75" x14ac:dyDescent="0.2">
      <c r="A386" s="4" t="s">
        <v>153</v>
      </c>
      <c r="B386" s="4" t="s">
        <v>41</v>
      </c>
      <c r="C386" s="4" t="s">
        <v>378</v>
      </c>
      <c r="D386" s="6">
        <v>42308</v>
      </c>
      <c r="E386" s="6">
        <v>42310</v>
      </c>
      <c r="F386" s="7">
        <f>1+Table1[[#This Row],[חזרה מטוייב]]-Table1[[#This Row],[יציאה מטוייב]]</f>
        <v>3</v>
      </c>
      <c r="G386" s="31">
        <f>NETWORKDAYS.INTL(Table1[[#This Row],[יציאה מטוייב]],Table1[[#This Row],[חזרה מטוייב]],7)</f>
        <v>2</v>
      </c>
      <c r="H386" s="7">
        <f>NETWORKDAYS.INTL(Table1[[#This Row],[יציאה מטוייב]],Table1[[#This Row],[חזרה מטוייב]],7,Table3[מועדי חופשות])</f>
        <v>0</v>
      </c>
      <c r="I386" s="30">
        <f>Table1[[#This Row],[סה"כ ימים]]-Table1[[#This Row],[סה"כ ימים לא כולל סופ"ש, פגרה וחגים]]</f>
        <v>3</v>
      </c>
      <c r="J386" s="21" t="s">
        <v>467</v>
      </c>
    </row>
    <row r="387" spans="1:10" ht="12.75" x14ac:dyDescent="0.2">
      <c r="A387" s="4" t="s">
        <v>167</v>
      </c>
      <c r="B387" s="4" t="s">
        <v>188</v>
      </c>
      <c r="C387" s="4" t="s">
        <v>379</v>
      </c>
      <c r="D387" s="6">
        <v>42305</v>
      </c>
      <c r="E387" s="6">
        <v>42309</v>
      </c>
      <c r="F387" s="7">
        <f>1+Table1[[#This Row],[חזרה מטוייב]]-Table1[[#This Row],[יציאה מטוייב]]</f>
        <v>5</v>
      </c>
      <c r="G387" s="31">
        <f>NETWORKDAYS.INTL(Table1[[#This Row],[יציאה מטוייב]],Table1[[#This Row],[חזרה מטוייב]],7)</f>
        <v>3</v>
      </c>
      <c r="H387" s="7">
        <f>NETWORKDAYS.INTL(Table1[[#This Row],[יציאה מטוייב]],Table1[[#This Row],[חזרה מטוייב]],7,Table3[מועדי חופשות])</f>
        <v>0</v>
      </c>
      <c r="I387" s="30">
        <f>Table1[[#This Row],[סה"כ ימים]]-Table1[[#This Row],[סה"כ ימים לא כולל סופ"ש, פגרה וחגים]]</f>
        <v>5</v>
      </c>
      <c r="J387" s="21" t="s">
        <v>467</v>
      </c>
    </row>
    <row r="388" spans="1:10" ht="12.75" x14ac:dyDescent="0.2">
      <c r="A388" s="4" t="s">
        <v>34</v>
      </c>
      <c r="B388" s="4" t="s">
        <v>38</v>
      </c>
      <c r="C388" s="4" t="s">
        <v>380</v>
      </c>
      <c r="D388" s="6">
        <v>42302</v>
      </c>
      <c r="E388" s="6">
        <v>42307</v>
      </c>
      <c r="F388" s="7">
        <f>1+Table1[[#This Row],[חזרה מטוייב]]-Table1[[#This Row],[יציאה מטוייב]]</f>
        <v>6</v>
      </c>
      <c r="G388" s="31">
        <f>NETWORKDAYS.INTL(Table1[[#This Row],[יציאה מטוייב]],Table1[[#This Row],[חזרה מטוייב]],7)</f>
        <v>5</v>
      </c>
      <c r="H388" s="7">
        <f>NETWORKDAYS.INTL(Table1[[#This Row],[יציאה מטוייב]],Table1[[#This Row],[חזרה מטוייב]],7,Table3[מועדי חופשות])</f>
        <v>0</v>
      </c>
      <c r="I388" s="30">
        <f>Table1[[#This Row],[סה"כ ימים]]-Table1[[#This Row],[סה"כ ימים לא כולל סופ"ש, פגרה וחגים]]</f>
        <v>6</v>
      </c>
      <c r="J388" s="21" t="s">
        <v>467</v>
      </c>
    </row>
    <row r="389" spans="1:10" ht="12.75" x14ac:dyDescent="0.2">
      <c r="A389" s="4" t="s">
        <v>15</v>
      </c>
      <c r="B389" s="4" t="s">
        <v>10</v>
      </c>
      <c r="C389" s="4" t="s">
        <v>381</v>
      </c>
      <c r="D389" s="6">
        <v>42300</v>
      </c>
      <c r="E389" s="6">
        <v>42302</v>
      </c>
      <c r="F389" s="7">
        <f>1+Table1[[#This Row],[חזרה מטוייב]]-Table1[[#This Row],[יציאה מטוייב]]</f>
        <v>3</v>
      </c>
      <c r="G389" s="31">
        <f>NETWORKDAYS.INTL(Table1[[#This Row],[יציאה מטוייב]],Table1[[#This Row],[חזרה מטוייב]],7)</f>
        <v>1</v>
      </c>
      <c r="H389" s="7">
        <f>NETWORKDAYS.INTL(Table1[[#This Row],[יציאה מטוייב]],Table1[[#This Row],[חזרה מטוייב]],7,Table3[מועדי חופשות])</f>
        <v>0</v>
      </c>
      <c r="I389" s="30">
        <f>Table1[[#This Row],[סה"כ ימים]]-Table1[[#This Row],[סה"כ ימים לא כולל סופ"ש, פגרה וחגים]]</f>
        <v>3</v>
      </c>
      <c r="J389" s="21" t="s">
        <v>467</v>
      </c>
    </row>
    <row r="390" spans="1:10" ht="12.75" x14ac:dyDescent="0.2">
      <c r="A390" s="4" t="s">
        <v>228</v>
      </c>
      <c r="B390" s="4" t="s">
        <v>10</v>
      </c>
      <c r="C390" s="4" t="s">
        <v>381</v>
      </c>
      <c r="D390" s="6">
        <v>42300</v>
      </c>
      <c r="E390" s="6">
        <v>42303</v>
      </c>
      <c r="F390" s="7">
        <f>1+Table1[[#This Row],[חזרה מטוייב]]-Table1[[#This Row],[יציאה מטוייב]]</f>
        <v>4</v>
      </c>
      <c r="G390" s="31">
        <f>NETWORKDAYS.INTL(Table1[[#This Row],[יציאה מטוייב]],Table1[[#This Row],[חזרה מטוייב]],7)</f>
        <v>2</v>
      </c>
      <c r="H390" s="7">
        <f>NETWORKDAYS.INTL(Table1[[#This Row],[יציאה מטוייב]],Table1[[#This Row],[חזרה מטוייב]],7,Table3[מועדי חופשות])</f>
        <v>0</v>
      </c>
      <c r="I390" s="30">
        <f>Table1[[#This Row],[סה"כ ימים]]-Table1[[#This Row],[סה"כ ימים לא כולל סופ"ש, פגרה וחגים]]</f>
        <v>4</v>
      </c>
      <c r="J390" s="21" t="s">
        <v>467</v>
      </c>
    </row>
    <row r="391" spans="1:10" ht="12.75" x14ac:dyDescent="0.2">
      <c r="A391" s="4" t="s">
        <v>58</v>
      </c>
      <c r="B391" s="4" t="s">
        <v>13</v>
      </c>
      <c r="C391" s="4" t="s">
        <v>382</v>
      </c>
      <c r="D391" s="6">
        <v>42297</v>
      </c>
      <c r="E391" s="6">
        <v>42300</v>
      </c>
      <c r="F391" s="7">
        <f>1+Table1[[#This Row],[חזרה מטוייב]]-Table1[[#This Row],[יציאה מטוייב]]</f>
        <v>4</v>
      </c>
      <c r="G391" s="31">
        <f>NETWORKDAYS.INTL(Table1[[#This Row],[יציאה מטוייב]],Table1[[#This Row],[חזרה מטוייב]],7)</f>
        <v>3</v>
      </c>
      <c r="H391" s="7">
        <f>NETWORKDAYS.INTL(Table1[[#This Row],[יציאה מטוייב]],Table1[[#This Row],[חזרה מטוייב]],7,Table3[מועדי חופשות])</f>
        <v>0</v>
      </c>
      <c r="I391" s="30">
        <f>Table1[[#This Row],[סה"כ ימים]]-Table1[[#This Row],[סה"כ ימים לא כולל סופ"ש, פגרה וחגים]]</f>
        <v>4</v>
      </c>
      <c r="J391" s="21" t="s">
        <v>467</v>
      </c>
    </row>
    <row r="392" spans="1:10" ht="12.75" x14ac:dyDescent="0.2">
      <c r="A392" s="4" t="s">
        <v>383</v>
      </c>
      <c r="B392" s="4" t="s">
        <v>13</v>
      </c>
      <c r="C392" s="4" t="s">
        <v>83</v>
      </c>
      <c r="D392" s="6">
        <v>42297</v>
      </c>
      <c r="E392" s="6">
        <v>42300</v>
      </c>
      <c r="F392" s="7">
        <f>1+Table1[[#This Row],[חזרה מטוייב]]-Table1[[#This Row],[יציאה מטוייב]]</f>
        <v>4</v>
      </c>
      <c r="G392" s="31">
        <f>NETWORKDAYS.INTL(Table1[[#This Row],[יציאה מטוייב]],Table1[[#This Row],[חזרה מטוייב]],7)</f>
        <v>3</v>
      </c>
      <c r="H392" s="7">
        <f>NETWORKDAYS.INTL(Table1[[#This Row],[יציאה מטוייב]],Table1[[#This Row],[חזרה מטוייב]],7,Table3[מועדי חופשות])</f>
        <v>0</v>
      </c>
      <c r="I392" s="30">
        <f>Table1[[#This Row],[סה"כ ימים]]-Table1[[#This Row],[סה"כ ימים לא כולל סופ"ש, פגרה וחגים]]</f>
        <v>4</v>
      </c>
      <c r="J392" s="21" t="s">
        <v>467</v>
      </c>
    </row>
    <row r="393" spans="1:10" ht="12.75" x14ac:dyDescent="0.2">
      <c r="A393" s="4" t="s">
        <v>110</v>
      </c>
      <c r="B393" s="4" t="s">
        <v>10</v>
      </c>
      <c r="C393" s="4" t="s">
        <v>94</v>
      </c>
      <c r="D393" s="6">
        <v>42297</v>
      </c>
      <c r="E393" s="6">
        <v>42301</v>
      </c>
      <c r="F393" s="7">
        <f>1+Table1[[#This Row],[חזרה מטוייב]]-Table1[[#This Row],[יציאה מטוייב]]</f>
        <v>5</v>
      </c>
      <c r="G393" s="31">
        <f>NETWORKDAYS.INTL(Table1[[#This Row],[יציאה מטוייב]],Table1[[#This Row],[חזרה מטוייב]],7)</f>
        <v>3</v>
      </c>
      <c r="H393" s="7">
        <f>NETWORKDAYS.INTL(Table1[[#This Row],[יציאה מטוייב]],Table1[[#This Row],[חזרה מטוייב]],7,Table3[מועדי חופשות])</f>
        <v>0</v>
      </c>
      <c r="I393" s="30">
        <f>Table1[[#This Row],[סה"כ ימים]]-Table1[[#This Row],[סה"כ ימים לא כולל סופ"ש, פגרה וחגים]]</f>
        <v>5</v>
      </c>
      <c r="J393" s="21" t="s">
        <v>467</v>
      </c>
    </row>
    <row r="394" spans="1:10" ht="12.75" x14ac:dyDescent="0.2">
      <c r="A394" s="4" t="s">
        <v>20</v>
      </c>
      <c r="B394" s="4" t="s">
        <v>4</v>
      </c>
      <c r="C394" s="4" t="s">
        <v>384</v>
      </c>
      <c r="D394" s="6">
        <v>42296</v>
      </c>
      <c r="E394" s="6">
        <v>42299</v>
      </c>
      <c r="F394" s="7">
        <f>1+Table1[[#This Row],[חזרה מטוייב]]-Table1[[#This Row],[יציאה מטוייב]]</f>
        <v>4</v>
      </c>
      <c r="G394" s="31">
        <f>NETWORKDAYS.INTL(Table1[[#This Row],[יציאה מטוייב]],Table1[[#This Row],[חזרה מטוייב]],7)</f>
        <v>4</v>
      </c>
      <c r="H394" s="7">
        <f>NETWORKDAYS.INTL(Table1[[#This Row],[יציאה מטוייב]],Table1[[#This Row],[חזרה מטוייב]],7,Table3[מועדי חופשות])</f>
        <v>0</v>
      </c>
      <c r="I394" s="30">
        <f>Table1[[#This Row],[סה"כ ימים]]-Table1[[#This Row],[סה"כ ימים לא כולל סופ"ש, פגרה וחגים]]</f>
        <v>4</v>
      </c>
      <c r="J394" s="21" t="s">
        <v>467</v>
      </c>
    </row>
    <row r="395" spans="1:10" ht="12.75" x14ac:dyDescent="0.2">
      <c r="A395" s="4" t="s">
        <v>47</v>
      </c>
      <c r="B395" s="4" t="s">
        <v>10</v>
      </c>
      <c r="C395" s="4" t="s">
        <v>385</v>
      </c>
      <c r="D395" s="6">
        <v>42294</v>
      </c>
      <c r="E395" s="6">
        <v>42297</v>
      </c>
      <c r="F395" s="7">
        <f>1+Table1[[#This Row],[חזרה מטוייב]]-Table1[[#This Row],[יציאה מטוייב]]</f>
        <v>4</v>
      </c>
      <c r="G395" s="31">
        <f>NETWORKDAYS.INTL(Table1[[#This Row],[יציאה מטוייב]],Table1[[#This Row],[חזרה מטוייב]],7)</f>
        <v>3</v>
      </c>
      <c r="H395" s="7">
        <f>NETWORKDAYS.INTL(Table1[[#This Row],[יציאה מטוייב]],Table1[[#This Row],[חזרה מטוייב]],7,Table3[מועדי חופשות])</f>
        <v>0</v>
      </c>
      <c r="I395" s="30">
        <f>Table1[[#This Row],[סה"כ ימים]]-Table1[[#This Row],[סה"כ ימים לא כולל סופ"ש, פגרה וחגים]]</f>
        <v>4</v>
      </c>
      <c r="J395" s="21" t="s">
        <v>467</v>
      </c>
    </row>
    <row r="396" spans="1:10" ht="12.75" x14ac:dyDescent="0.2">
      <c r="A396" s="4" t="s">
        <v>383</v>
      </c>
      <c r="B396" s="4" t="s">
        <v>10</v>
      </c>
      <c r="C396" s="4" t="s">
        <v>385</v>
      </c>
      <c r="D396" s="6">
        <v>42296</v>
      </c>
      <c r="E396" s="6">
        <v>42297</v>
      </c>
      <c r="F396" s="7">
        <f>1+Table1[[#This Row],[חזרה מטוייב]]-Table1[[#This Row],[יציאה מטוייב]]</f>
        <v>2</v>
      </c>
      <c r="G396" s="31">
        <f>NETWORKDAYS.INTL(Table1[[#This Row],[יציאה מטוייב]],Table1[[#This Row],[חזרה מטוייב]],7)</f>
        <v>2</v>
      </c>
      <c r="H396" s="7">
        <f>NETWORKDAYS.INTL(Table1[[#This Row],[יציאה מטוייב]],Table1[[#This Row],[חזרה מטוייב]],7,Table3[מועדי חופשות])</f>
        <v>0</v>
      </c>
      <c r="I396" s="30">
        <f>Table1[[#This Row],[סה"כ ימים]]-Table1[[#This Row],[סה"כ ימים לא כולל סופ"ש, פגרה וחגים]]</f>
        <v>2</v>
      </c>
      <c r="J396" s="21" t="s">
        <v>467</v>
      </c>
    </row>
    <row r="397" spans="1:10" ht="12.75" x14ac:dyDescent="0.2">
      <c r="A397" s="4" t="s">
        <v>118</v>
      </c>
      <c r="B397" s="4" t="s">
        <v>10</v>
      </c>
      <c r="C397" s="4" t="s">
        <v>385</v>
      </c>
      <c r="D397" s="6">
        <v>42294</v>
      </c>
      <c r="E397" s="6">
        <v>42297</v>
      </c>
      <c r="F397" s="7">
        <f>1+Table1[[#This Row],[חזרה מטוייב]]-Table1[[#This Row],[יציאה מטוייב]]</f>
        <v>4</v>
      </c>
      <c r="G397" s="31">
        <f>NETWORKDAYS.INTL(Table1[[#This Row],[יציאה מטוייב]],Table1[[#This Row],[חזרה מטוייב]],7)</f>
        <v>3</v>
      </c>
      <c r="H397" s="7">
        <f>NETWORKDAYS.INTL(Table1[[#This Row],[יציאה מטוייב]],Table1[[#This Row],[חזרה מטוייב]],7,Table3[מועדי חופשות])</f>
        <v>0</v>
      </c>
      <c r="I397" s="30">
        <f>Table1[[#This Row],[סה"כ ימים]]-Table1[[#This Row],[סה"כ ימים לא כולל סופ"ש, פגרה וחגים]]</f>
        <v>4</v>
      </c>
      <c r="J397" s="21" t="s">
        <v>467</v>
      </c>
    </row>
    <row r="398" spans="1:10" ht="12.75" x14ac:dyDescent="0.2">
      <c r="A398" s="4" t="s">
        <v>55</v>
      </c>
      <c r="B398" s="4" t="s">
        <v>10</v>
      </c>
      <c r="C398" s="4" t="s">
        <v>385</v>
      </c>
      <c r="D398" s="6">
        <v>42292</v>
      </c>
      <c r="E398" s="6">
        <v>42297</v>
      </c>
      <c r="F398" s="7">
        <f>1+Table1[[#This Row],[חזרה מטוייב]]-Table1[[#This Row],[יציאה מטוייב]]</f>
        <v>6</v>
      </c>
      <c r="G398" s="31">
        <f>NETWORKDAYS.INTL(Table1[[#This Row],[יציאה מטוייב]],Table1[[#This Row],[חזרה מטוייב]],7)</f>
        <v>4</v>
      </c>
      <c r="H398" s="7">
        <f>NETWORKDAYS.INTL(Table1[[#This Row],[יציאה מטוייב]],Table1[[#This Row],[חזרה מטוייב]],7,Table3[מועדי חופשות])</f>
        <v>0</v>
      </c>
      <c r="I398" s="30">
        <f>Table1[[#This Row],[סה"כ ימים]]-Table1[[#This Row],[סה"כ ימים לא כולל סופ"ש, פגרה וחגים]]</f>
        <v>6</v>
      </c>
      <c r="J398" s="21" t="s">
        <v>467</v>
      </c>
    </row>
    <row r="399" spans="1:10" ht="12.75" x14ac:dyDescent="0.2">
      <c r="A399" s="4" t="s">
        <v>168</v>
      </c>
      <c r="B399" s="4" t="s">
        <v>10</v>
      </c>
      <c r="C399" s="4" t="s">
        <v>386</v>
      </c>
      <c r="D399" s="6">
        <v>42292</v>
      </c>
      <c r="E399" s="6">
        <v>42295</v>
      </c>
      <c r="F399" s="7">
        <f>1+Table1[[#This Row],[חזרה מטוייב]]-Table1[[#This Row],[יציאה מטוייב]]</f>
        <v>4</v>
      </c>
      <c r="G399" s="31">
        <f>NETWORKDAYS.INTL(Table1[[#This Row],[יציאה מטוייב]],Table1[[#This Row],[חזרה מטוייב]],7)</f>
        <v>2</v>
      </c>
      <c r="H399" s="7">
        <f>NETWORKDAYS.INTL(Table1[[#This Row],[יציאה מטוייב]],Table1[[#This Row],[חזרה מטוייב]],7,Table3[מועדי חופשות])</f>
        <v>0</v>
      </c>
      <c r="I399" s="30">
        <f>Table1[[#This Row],[סה"כ ימים]]-Table1[[#This Row],[סה"כ ימים לא כולל סופ"ש, פגרה וחגים]]</f>
        <v>4</v>
      </c>
      <c r="J399" s="21" t="s">
        <v>467</v>
      </c>
    </row>
    <row r="400" spans="1:10" ht="12.75" x14ac:dyDescent="0.2">
      <c r="A400" s="4" t="s">
        <v>23</v>
      </c>
      <c r="B400" s="4" t="s">
        <v>10</v>
      </c>
      <c r="C400" s="4" t="s">
        <v>387</v>
      </c>
      <c r="D400" s="6">
        <v>42290</v>
      </c>
      <c r="E400" s="6">
        <v>42296</v>
      </c>
      <c r="F400" s="7">
        <f>1+Table1[[#This Row],[חזרה מטוייב]]-Table1[[#This Row],[יציאה מטוייב]]</f>
        <v>7</v>
      </c>
      <c r="G400" s="31">
        <f>NETWORKDAYS.INTL(Table1[[#This Row],[יציאה מטוייב]],Table1[[#This Row],[חזרה מטוייב]],7)</f>
        <v>5</v>
      </c>
      <c r="H400" s="7">
        <f>NETWORKDAYS.INTL(Table1[[#This Row],[יציאה מטוייב]],Table1[[#This Row],[חזרה מטוייב]],7,Table3[מועדי חופשות])</f>
        <v>0</v>
      </c>
      <c r="I400" s="30">
        <f>Table1[[#This Row],[סה"כ ימים]]-Table1[[#This Row],[סה"כ ימים לא כולל סופ"ש, פגרה וחגים]]</f>
        <v>7</v>
      </c>
      <c r="J400" s="21" t="s">
        <v>467</v>
      </c>
    </row>
    <row r="401" spans="1:10" ht="12.75" x14ac:dyDescent="0.2">
      <c r="A401" s="4" t="s">
        <v>3</v>
      </c>
      <c r="B401" s="4" t="s">
        <v>134</v>
      </c>
      <c r="C401" s="4" t="s">
        <v>388</v>
      </c>
      <c r="D401" s="6">
        <v>42290</v>
      </c>
      <c r="E401" s="6">
        <v>42296</v>
      </c>
      <c r="F401" s="7">
        <f>1+Table1[[#This Row],[חזרה מטוייב]]-Table1[[#This Row],[יציאה מטוייב]]</f>
        <v>7</v>
      </c>
      <c r="G401" s="31">
        <f>NETWORKDAYS.INTL(Table1[[#This Row],[יציאה מטוייב]],Table1[[#This Row],[חזרה מטוייב]],7)</f>
        <v>5</v>
      </c>
      <c r="H401" s="7">
        <f>NETWORKDAYS.INTL(Table1[[#This Row],[יציאה מטוייב]],Table1[[#This Row],[חזרה מטוייב]],7,Table3[מועדי חופשות])</f>
        <v>0</v>
      </c>
      <c r="I401" s="30">
        <f>Table1[[#This Row],[סה"כ ימים]]-Table1[[#This Row],[סה"כ ימים לא כולל סופ"ש, פגרה וחגים]]</f>
        <v>7</v>
      </c>
      <c r="J401" s="21" t="s">
        <v>467</v>
      </c>
    </row>
    <row r="402" spans="1:10" ht="12.75" x14ac:dyDescent="0.2">
      <c r="A402" s="4" t="s">
        <v>190</v>
      </c>
      <c r="B402" s="4" t="s">
        <v>134</v>
      </c>
      <c r="C402" s="4" t="s">
        <v>388</v>
      </c>
      <c r="D402" s="6">
        <v>42290</v>
      </c>
      <c r="E402" s="6">
        <v>42296</v>
      </c>
      <c r="F402" s="7">
        <f>1+Table1[[#This Row],[חזרה מטוייב]]-Table1[[#This Row],[יציאה מטוייב]]</f>
        <v>7</v>
      </c>
      <c r="G402" s="31">
        <f>NETWORKDAYS.INTL(Table1[[#This Row],[יציאה מטוייב]],Table1[[#This Row],[חזרה מטוייב]],7)</f>
        <v>5</v>
      </c>
      <c r="H402" s="7">
        <f>NETWORKDAYS.INTL(Table1[[#This Row],[יציאה מטוייב]],Table1[[#This Row],[חזרה מטוייב]],7,Table3[מועדי חופשות])</f>
        <v>0</v>
      </c>
      <c r="I402" s="30">
        <f>Table1[[#This Row],[סה"כ ימים]]-Table1[[#This Row],[סה"כ ימים לא כולל סופ"ש, פגרה וחגים]]</f>
        <v>7</v>
      </c>
      <c r="J402" s="21" t="s">
        <v>467</v>
      </c>
    </row>
    <row r="403" spans="1:10" ht="12.75" x14ac:dyDescent="0.2">
      <c r="A403" s="4" t="s">
        <v>86</v>
      </c>
      <c r="B403" s="4" t="s">
        <v>134</v>
      </c>
      <c r="C403" s="4" t="s">
        <v>388</v>
      </c>
      <c r="D403" s="6">
        <v>42290</v>
      </c>
      <c r="E403" s="6">
        <v>42296</v>
      </c>
      <c r="F403" s="7">
        <f>1+Table1[[#This Row],[חזרה מטוייב]]-Table1[[#This Row],[יציאה מטוייב]]</f>
        <v>7</v>
      </c>
      <c r="G403" s="31">
        <f>NETWORKDAYS.INTL(Table1[[#This Row],[יציאה מטוייב]],Table1[[#This Row],[חזרה מטוייב]],7)</f>
        <v>5</v>
      </c>
      <c r="H403" s="7">
        <f>NETWORKDAYS.INTL(Table1[[#This Row],[יציאה מטוייב]],Table1[[#This Row],[חזרה מטוייב]],7,Table3[מועדי חופשות])</f>
        <v>0</v>
      </c>
      <c r="I403" s="30">
        <f>Table1[[#This Row],[סה"כ ימים]]-Table1[[#This Row],[סה"כ ימים לא כולל סופ"ש, פגרה וחגים]]</f>
        <v>7</v>
      </c>
      <c r="J403" s="21" t="s">
        <v>467</v>
      </c>
    </row>
    <row r="404" spans="1:10" ht="12.75" x14ac:dyDescent="0.2">
      <c r="A404" s="4" t="s">
        <v>389</v>
      </c>
      <c r="B404" s="4" t="s">
        <v>134</v>
      </c>
      <c r="C404" s="4" t="s">
        <v>388</v>
      </c>
      <c r="D404" s="6">
        <v>42290</v>
      </c>
      <c r="E404" s="6">
        <v>42296</v>
      </c>
      <c r="F404" s="7">
        <f>1+Table1[[#This Row],[חזרה מטוייב]]-Table1[[#This Row],[יציאה מטוייב]]</f>
        <v>7</v>
      </c>
      <c r="G404" s="31">
        <f>NETWORKDAYS.INTL(Table1[[#This Row],[יציאה מטוייב]],Table1[[#This Row],[חזרה מטוייב]],7)</f>
        <v>5</v>
      </c>
      <c r="H404" s="7">
        <f>NETWORKDAYS.INTL(Table1[[#This Row],[יציאה מטוייב]],Table1[[#This Row],[חזרה מטוייב]],7,Table3[מועדי חופשות])</f>
        <v>0</v>
      </c>
      <c r="I404" s="30">
        <f>Table1[[#This Row],[סה"כ ימים]]-Table1[[#This Row],[סה"כ ימים לא כולל סופ"ש, פגרה וחגים]]</f>
        <v>7</v>
      </c>
      <c r="J404" s="21" t="s">
        <v>467</v>
      </c>
    </row>
    <row r="405" spans="1:10" ht="12.75" x14ac:dyDescent="0.2">
      <c r="A405" s="4" t="s">
        <v>390</v>
      </c>
      <c r="B405" s="4" t="s">
        <v>134</v>
      </c>
      <c r="C405" s="4" t="s">
        <v>388</v>
      </c>
      <c r="D405" s="6">
        <v>42290</v>
      </c>
      <c r="E405" s="6">
        <v>42296</v>
      </c>
      <c r="F405" s="7">
        <f>1+Table1[[#This Row],[חזרה מטוייב]]-Table1[[#This Row],[יציאה מטוייב]]</f>
        <v>7</v>
      </c>
      <c r="G405" s="31">
        <f>NETWORKDAYS.INTL(Table1[[#This Row],[יציאה מטוייב]],Table1[[#This Row],[חזרה מטוייב]],7)</f>
        <v>5</v>
      </c>
      <c r="H405" s="7">
        <f>NETWORKDAYS.INTL(Table1[[#This Row],[יציאה מטוייב]],Table1[[#This Row],[חזרה מטוייב]],7,Table3[מועדי חופשות])</f>
        <v>0</v>
      </c>
      <c r="I405" s="30">
        <f>Table1[[#This Row],[סה"כ ימים]]-Table1[[#This Row],[סה"כ ימים לא כולל סופ"ש, פגרה וחגים]]</f>
        <v>7</v>
      </c>
      <c r="J405" s="21" t="s">
        <v>467</v>
      </c>
    </row>
    <row r="406" spans="1:10" ht="12.75" x14ac:dyDescent="0.2">
      <c r="A406" s="4" t="s">
        <v>137</v>
      </c>
      <c r="B406" s="4" t="s">
        <v>10</v>
      </c>
      <c r="C406" s="4" t="s">
        <v>328</v>
      </c>
      <c r="D406" s="6">
        <v>42281</v>
      </c>
      <c r="E406" s="6">
        <v>42288</v>
      </c>
      <c r="F406" s="7">
        <f>1+Table1[[#This Row],[חזרה מטוייב]]-Table1[[#This Row],[יציאה מטוייב]]</f>
        <v>8</v>
      </c>
      <c r="G406" s="31">
        <f>NETWORKDAYS.INTL(Table1[[#This Row],[יציאה מטוייב]],Table1[[#This Row],[חזרה מטוייב]],7)</f>
        <v>6</v>
      </c>
      <c r="H406" s="7">
        <f>NETWORKDAYS.INTL(Table1[[#This Row],[יציאה מטוייב]],Table1[[#This Row],[חזרה מטוייב]],7,Table3[מועדי חופשות])</f>
        <v>0</v>
      </c>
      <c r="I406" s="30">
        <f>Table1[[#This Row],[סה"כ ימים]]-Table1[[#This Row],[סה"כ ימים לא כולל סופ"ש, פגרה וחגים]]</f>
        <v>8</v>
      </c>
      <c r="J406" s="21" t="s">
        <v>467</v>
      </c>
    </row>
    <row r="407" spans="1:10" ht="12.75" x14ac:dyDescent="0.2">
      <c r="A407" s="4" t="s">
        <v>20</v>
      </c>
      <c r="B407" s="4" t="s">
        <v>10</v>
      </c>
      <c r="C407" s="4" t="s">
        <v>391</v>
      </c>
      <c r="D407" s="6">
        <v>42276</v>
      </c>
      <c r="E407" s="6">
        <v>42277</v>
      </c>
      <c r="F407" s="7">
        <f>1+Table1[[#This Row],[חזרה מטוייב]]-Table1[[#This Row],[יציאה מטוייב]]</f>
        <v>2</v>
      </c>
      <c r="G407" s="31">
        <f>NETWORKDAYS.INTL(Table1[[#This Row],[יציאה מטוייב]],Table1[[#This Row],[חזרה מטוייב]],7)</f>
        <v>2</v>
      </c>
      <c r="H407" s="7">
        <f>NETWORKDAYS.INTL(Table1[[#This Row],[יציאה מטוייב]],Table1[[#This Row],[חזרה מטוייב]],7,Table3[מועדי חופשות])</f>
        <v>0</v>
      </c>
      <c r="I407" s="30">
        <f>Table1[[#This Row],[סה"כ ימים]]-Table1[[#This Row],[סה"כ ימים לא כולל סופ"ש, פגרה וחגים]]</f>
        <v>2</v>
      </c>
      <c r="J407" s="21" t="s">
        <v>467</v>
      </c>
    </row>
    <row r="408" spans="1:10" ht="12.75" x14ac:dyDescent="0.2">
      <c r="A408" s="4" t="s">
        <v>228</v>
      </c>
      <c r="B408" s="4" t="s">
        <v>10</v>
      </c>
      <c r="C408" s="4" t="s">
        <v>392</v>
      </c>
      <c r="D408" s="6">
        <v>42275</v>
      </c>
      <c r="E408" s="6">
        <v>42288</v>
      </c>
      <c r="F408" s="7">
        <f>1+Table1[[#This Row],[חזרה מטוייב]]-Table1[[#This Row],[יציאה מטוייב]]</f>
        <v>14</v>
      </c>
      <c r="G408" s="31">
        <f>NETWORKDAYS.INTL(Table1[[#This Row],[יציאה מטוייב]],Table1[[#This Row],[חזרה מטוייב]],7)</f>
        <v>10</v>
      </c>
      <c r="H408" s="7">
        <f>NETWORKDAYS.INTL(Table1[[#This Row],[יציאה מטוייב]],Table1[[#This Row],[חזרה מטוייב]],7,Table3[מועדי חופשות])</f>
        <v>0</v>
      </c>
      <c r="I408" s="30">
        <f>Table1[[#This Row],[סה"כ ימים]]-Table1[[#This Row],[סה"כ ימים לא כולל סופ"ש, פגרה וחגים]]</f>
        <v>14</v>
      </c>
      <c r="J408" s="21" t="s">
        <v>467</v>
      </c>
    </row>
    <row r="409" spans="1:10" ht="12.75" x14ac:dyDescent="0.2">
      <c r="A409" s="4" t="s">
        <v>34</v>
      </c>
      <c r="B409" s="4" t="s">
        <v>4</v>
      </c>
      <c r="C409" s="4" t="s">
        <v>393</v>
      </c>
      <c r="D409" s="6">
        <v>42274</v>
      </c>
      <c r="E409" s="6">
        <v>42277</v>
      </c>
      <c r="F409" s="7">
        <f>1+Table1[[#This Row],[חזרה מטוייב]]-Table1[[#This Row],[יציאה מטוייב]]</f>
        <v>4</v>
      </c>
      <c r="G409" s="31">
        <f>NETWORKDAYS.INTL(Table1[[#This Row],[יציאה מטוייב]],Table1[[#This Row],[חזרה מטוייב]],7)</f>
        <v>4</v>
      </c>
      <c r="H409" s="7">
        <f>NETWORKDAYS.INTL(Table1[[#This Row],[יציאה מטוייב]],Table1[[#This Row],[חזרה מטוייב]],7,Table3[מועדי חופשות])</f>
        <v>0</v>
      </c>
      <c r="I409" s="30">
        <f>Table1[[#This Row],[סה"כ ימים]]-Table1[[#This Row],[סה"כ ימים לא כולל סופ"ש, פגרה וחגים]]</f>
        <v>4</v>
      </c>
      <c r="J409" s="21" t="s">
        <v>467</v>
      </c>
    </row>
    <row r="410" spans="1:10" ht="12.75" x14ac:dyDescent="0.2">
      <c r="A410" s="4" t="s">
        <v>47</v>
      </c>
      <c r="B410" s="4" t="s">
        <v>35</v>
      </c>
      <c r="C410" s="4" t="s">
        <v>394</v>
      </c>
      <c r="D410" s="6">
        <v>42273</v>
      </c>
      <c r="E410" s="6">
        <v>42280</v>
      </c>
      <c r="F410" s="7">
        <f>1+Table1[[#This Row],[חזרה מטוייב]]-Table1[[#This Row],[יציאה מטוייב]]</f>
        <v>8</v>
      </c>
      <c r="G410" s="31">
        <f>NETWORKDAYS.INTL(Table1[[#This Row],[יציאה מטוייב]],Table1[[#This Row],[חזרה מטוייב]],7)</f>
        <v>5</v>
      </c>
      <c r="H410" s="7">
        <f>NETWORKDAYS.INTL(Table1[[#This Row],[יציאה מטוייב]],Table1[[#This Row],[חזרה מטוייב]],7,Table3[מועדי חופשות])</f>
        <v>0</v>
      </c>
      <c r="I410" s="30">
        <f>Table1[[#This Row],[סה"כ ימים]]-Table1[[#This Row],[סה"כ ימים לא כולל סופ"ש, פגרה וחגים]]</f>
        <v>8</v>
      </c>
      <c r="J410" s="21" t="s">
        <v>467</v>
      </c>
    </row>
    <row r="411" spans="1:10" ht="12.75" x14ac:dyDescent="0.2">
      <c r="A411" s="4" t="s">
        <v>20</v>
      </c>
      <c r="B411" s="4" t="s">
        <v>177</v>
      </c>
      <c r="C411" s="4" t="s">
        <v>123</v>
      </c>
      <c r="D411" s="6">
        <v>42271</v>
      </c>
      <c r="E411" s="6">
        <v>42272</v>
      </c>
      <c r="F411" s="7">
        <f>1+Table1[[#This Row],[חזרה מטוייב]]-Table1[[#This Row],[יציאה מטוייב]]</f>
        <v>2</v>
      </c>
      <c r="G411" s="31">
        <f>NETWORKDAYS.INTL(Table1[[#This Row],[יציאה מטוייב]],Table1[[#This Row],[חזרה מטוייב]],7)</f>
        <v>1</v>
      </c>
      <c r="H411" s="7">
        <f>NETWORKDAYS.INTL(Table1[[#This Row],[יציאה מטוייב]],Table1[[#This Row],[חזרה מטוייב]],7,Table3[מועדי חופשות])</f>
        <v>0</v>
      </c>
      <c r="I411" s="30">
        <f>Table1[[#This Row],[סה"כ ימים]]-Table1[[#This Row],[סה"כ ימים לא כולל סופ"ש, פגרה וחגים]]</f>
        <v>2</v>
      </c>
      <c r="J411" s="21" t="s">
        <v>467</v>
      </c>
    </row>
    <row r="412" spans="1:10" ht="12.75" x14ac:dyDescent="0.2">
      <c r="A412" s="4" t="s">
        <v>25</v>
      </c>
      <c r="B412" s="4" t="s">
        <v>70</v>
      </c>
      <c r="C412" s="4" t="s">
        <v>395</v>
      </c>
      <c r="D412" s="6">
        <v>42265</v>
      </c>
      <c r="E412" s="6">
        <v>42269</v>
      </c>
      <c r="F412" s="7">
        <f>1+Table1[[#This Row],[חזרה מטוייב]]-Table1[[#This Row],[יציאה מטוייב]]</f>
        <v>5</v>
      </c>
      <c r="G412" s="31">
        <f>NETWORKDAYS.INTL(Table1[[#This Row],[יציאה מטוייב]],Table1[[#This Row],[חזרה מטוייב]],7)</f>
        <v>3</v>
      </c>
      <c r="H412" s="7">
        <f>NETWORKDAYS.INTL(Table1[[#This Row],[יציאה מטוייב]],Table1[[#This Row],[חזרה מטוייב]],7,Table3[מועדי חופשות])</f>
        <v>0</v>
      </c>
      <c r="I412" s="30">
        <f>Table1[[#This Row],[סה"כ ימים]]-Table1[[#This Row],[סה"כ ימים לא כולל סופ"ש, פגרה וחגים]]</f>
        <v>5</v>
      </c>
      <c r="J412" s="21" t="s">
        <v>467</v>
      </c>
    </row>
    <row r="413" spans="1:10" ht="12.75" x14ac:dyDescent="0.2">
      <c r="A413" s="4" t="s">
        <v>17</v>
      </c>
      <c r="B413" s="4" t="s">
        <v>10</v>
      </c>
      <c r="C413" s="4" t="s">
        <v>396</v>
      </c>
      <c r="D413" s="6">
        <v>42264</v>
      </c>
      <c r="E413" s="6">
        <v>42266</v>
      </c>
      <c r="F413" s="7">
        <f>1+Table1[[#This Row],[חזרה מטוייב]]-Table1[[#This Row],[יציאה מטוייב]]</f>
        <v>3</v>
      </c>
      <c r="G413" s="31">
        <f>NETWORKDAYS.INTL(Table1[[#This Row],[יציאה מטוייב]],Table1[[#This Row],[חזרה מטוייב]],7)</f>
        <v>1</v>
      </c>
      <c r="H413" s="7">
        <f>NETWORKDAYS.INTL(Table1[[#This Row],[יציאה מטוייב]],Table1[[#This Row],[חזרה מטוייב]],7,Table3[מועדי חופשות])</f>
        <v>0</v>
      </c>
      <c r="I413" s="30">
        <f>Table1[[#This Row],[סה"כ ימים]]-Table1[[#This Row],[סה"כ ימים לא כולל סופ"ש, פגרה וחגים]]</f>
        <v>3</v>
      </c>
      <c r="J413" s="21" t="s">
        <v>467</v>
      </c>
    </row>
    <row r="414" spans="1:10" ht="12.75" x14ac:dyDescent="0.2">
      <c r="A414" s="4" t="s">
        <v>155</v>
      </c>
      <c r="B414" s="4" t="s">
        <v>10</v>
      </c>
      <c r="C414" s="4" t="s">
        <v>397</v>
      </c>
      <c r="D414" s="6">
        <v>42264</v>
      </c>
      <c r="E414" s="6">
        <v>42266</v>
      </c>
      <c r="F414" s="7">
        <f>1+Table1[[#This Row],[חזרה מטוייב]]-Table1[[#This Row],[יציאה מטוייב]]</f>
        <v>3</v>
      </c>
      <c r="G414" s="31">
        <f>NETWORKDAYS.INTL(Table1[[#This Row],[יציאה מטוייב]],Table1[[#This Row],[חזרה מטוייב]],7)</f>
        <v>1</v>
      </c>
      <c r="H414" s="7">
        <f>NETWORKDAYS.INTL(Table1[[#This Row],[יציאה מטוייב]],Table1[[#This Row],[חזרה מטוייב]],7,Table3[מועדי חופשות])</f>
        <v>0</v>
      </c>
      <c r="I414" s="30">
        <f>Table1[[#This Row],[סה"כ ימים]]-Table1[[#This Row],[סה"כ ימים לא כולל סופ"ש, פגרה וחגים]]</f>
        <v>3</v>
      </c>
      <c r="J414" s="21" t="s">
        <v>467</v>
      </c>
    </row>
    <row r="415" spans="1:10" ht="12.75" x14ac:dyDescent="0.2">
      <c r="A415" s="4" t="s">
        <v>15</v>
      </c>
      <c r="B415" s="4" t="s">
        <v>38</v>
      </c>
      <c r="C415" s="4" t="s">
        <v>106</v>
      </c>
      <c r="D415" s="6">
        <v>42263</v>
      </c>
      <c r="E415" s="6">
        <v>42264</v>
      </c>
      <c r="F415" s="7">
        <f>1+Table1[[#This Row],[חזרה מטוייב]]-Table1[[#This Row],[יציאה מטוייב]]</f>
        <v>2</v>
      </c>
      <c r="G415" s="31">
        <f>NETWORKDAYS.INTL(Table1[[#This Row],[יציאה מטוייב]],Table1[[#This Row],[חזרה מטוייב]],7)</f>
        <v>2</v>
      </c>
      <c r="H415" s="7">
        <f>NETWORKDAYS.INTL(Table1[[#This Row],[יציאה מטוייב]],Table1[[#This Row],[חזרה מטוייב]],7,Table3[מועדי חופשות])</f>
        <v>0</v>
      </c>
      <c r="I415" s="30">
        <f>Table1[[#This Row],[סה"כ ימים]]-Table1[[#This Row],[סה"כ ימים לא כולל סופ"ש, פגרה וחגים]]</f>
        <v>2</v>
      </c>
      <c r="J415" s="21" t="s">
        <v>467</v>
      </c>
    </row>
    <row r="416" spans="1:10" ht="12.75" x14ac:dyDescent="0.2">
      <c r="A416" s="4" t="s">
        <v>228</v>
      </c>
      <c r="B416" s="4" t="s">
        <v>215</v>
      </c>
      <c r="C416" s="4" t="s">
        <v>288</v>
      </c>
      <c r="D416" s="6">
        <v>42263</v>
      </c>
      <c r="E416" s="6">
        <v>42267</v>
      </c>
      <c r="F416" s="7">
        <f>1+Table1[[#This Row],[חזרה מטוייב]]-Table1[[#This Row],[יציאה מטוייב]]</f>
        <v>5</v>
      </c>
      <c r="G416" s="31">
        <f>NETWORKDAYS.INTL(Table1[[#This Row],[יציאה מטוייב]],Table1[[#This Row],[חזרה מטוייב]],7)</f>
        <v>3</v>
      </c>
      <c r="H416" s="7">
        <f>NETWORKDAYS.INTL(Table1[[#This Row],[יציאה מטוייב]],Table1[[#This Row],[חזרה מטוייב]],7,Table3[מועדי חופשות])</f>
        <v>0</v>
      </c>
      <c r="I416" s="30">
        <f>Table1[[#This Row],[סה"כ ימים]]-Table1[[#This Row],[סה"כ ימים לא כולל סופ"ש, פגרה וחגים]]</f>
        <v>5</v>
      </c>
      <c r="J416" s="21" t="s">
        <v>467</v>
      </c>
    </row>
    <row r="417" spans="1:10" ht="12.75" x14ac:dyDescent="0.2">
      <c r="A417" s="4" t="s">
        <v>158</v>
      </c>
      <c r="B417" s="4" t="s">
        <v>375</v>
      </c>
      <c r="C417" s="4" t="s">
        <v>398</v>
      </c>
      <c r="D417" s="6">
        <v>42263</v>
      </c>
      <c r="E417" s="6">
        <v>42267</v>
      </c>
      <c r="F417" s="7">
        <f>1+Table1[[#This Row],[חזרה מטוייב]]-Table1[[#This Row],[יציאה מטוייב]]</f>
        <v>5</v>
      </c>
      <c r="G417" s="31">
        <f>NETWORKDAYS.INTL(Table1[[#This Row],[יציאה מטוייב]],Table1[[#This Row],[חזרה מטוייב]],7)</f>
        <v>3</v>
      </c>
      <c r="H417" s="7">
        <f>NETWORKDAYS.INTL(Table1[[#This Row],[יציאה מטוייב]],Table1[[#This Row],[חזרה מטוייב]],7,Table3[מועדי חופשות])</f>
        <v>0</v>
      </c>
      <c r="I417" s="30">
        <f>Table1[[#This Row],[סה"כ ימים]]-Table1[[#This Row],[סה"כ ימים לא כולל סופ"ש, פגרה וחגים]]</f>
        <v>5</v>
      </c>
      <c r="J417" s="21" t="s">
        <v>467</v>
      </c>
    </row>
    <row r="418" spans="1:10" ht="12.75" x14ac:dyDescent="0.2">
      <c r="A418" s="4" t="s">
        <v>47</v>
      </c>
      <c r="B418" s="4" t="s">
        <v>13</v>
      </c>
      <c r="C418" s="4" t="s">
        <v>292</v>
      </c>
      <c r="D418" s="6">
        <v>42256</v>
      </c>
      <c r="E418" s="6">
        <v>42258</v>
      </c>
      <c r="F418" s="7">
        <f>1+Table1[[#This Row],[חזרה מטוייב]]-Table1[[#This Row],[יציאה מטוייב]]</f>
        <v>3</v>
      </c>
      <c r="G418" s="31">
        <f>NETWORKDAYS.INTL(Table1[[#This Row],[יציאה מטוייב]],Table1[[#This Row],[חזרה מטוייב]],7)</f>
        <v>2</v>
      </c>
      <c r="H418" s="7">
        <f>NETWORKDAYS.INTL(Table1[[#This Row],[יציאה מטוייב]],Table1[[#This Row],[חזרה מטוייב]],7,Table3[מועדי חופשות])</f>
        <v>0</v>
      </c>
      <c r="I418" s="30">
        <f>Table1[[#This Row],[סה"כ ימים]]-Table1[[#This Row],[סה"כ ימים לא כולל סופ"ש, פגרה וחגים]]</f>
        <v>3</v>
      </c>
      <c r="J418" s="21" t="s">
        <v>467</v>
      </c>
    </row>
    <row r="419" spans="1:10" ht="12.75" x14ac:dyDescent="0.2">
      <c r="A419" s="4" t="s">
        <v>186</v>
      </c>
      <c r="B419" s="4" t="s">
        <v>313</v>
      </c>
      <c r="C419" s="4" t="s">
        <v>399</v>
      </c>
      <c r="D419" s="6">
        <v>42256</v>
      </c>
      <c r="E419" s="6">
        <v>42258</v>
      </c>
      <c r="F419" s="7">
        <f>1+Table1[[#This Row],[חזרה מטוייב]]-Table1[[#This Row],[יציאה מטוייב]]</f>
        <v>3</v>
      </c>
      <c r="G419" s="31">
        <f>NETWORKDAYS.INTL(Table1[[#This Row],[יציאה מטוייב]],Table1[[#This Row],[חזרה מטוייב]],7)</f>
        <v>2</v>
      </c>
      <c r="H419" s="7">
        <f>NETWORKDAYS.INTL(Table1[[#This Row],[יציאה מטוייב]],Table1[[#This Row],[חזרה מטוייב]],7,Table3[מועדי חופשות])</f>
        <v>0</v>
      </c>
      <c r="I419" s="30">
        <f>Table1[[#This Row],[סה"כ ימים]]-Table1[[#This Row],[סה"כ ימים לא כולל סופ"ש, פגרה וחגים]]</f>
        <v>3</v>
      </c>
      <c r="J419" s="21" t="s">
        <v>467</v>
      </c>
    </row>
    <row r="420" spans="1:10" ht="12.75" x14ac:dyDescent="0.2">
      <c r="A420" s="4" t="s">
        <v>17</v>
      </c>
      <c r="B420" s="4" t="s">
        <v>175</v>
      </c>
      <c r="C420" s="4" t="s">
        <v>400</v>
      </c>
      <c r="D420" s="6">
        <v>42255</v>
      </c>
      <c r="E420" s="6">
        <v>42256</v>
      </c>
      <c r="F420" s="7">
        <f>1+Table1[[#This Row],[חזרה מטוייב]]-Table1[[#This Row],[יציאה מטוייב]]</f>
        <v>2</v>
      </c>
      <c r="G420" s="31">
        <f>NETWORKDAYS.INTL(Table1[[#This Row],[יציאה מטוייב]],Table1[[#This Row],[חזרה מטוייב]],7)</f>
        <v>2</v>
      </c>
      <c r="H420" s="7">
        <f>NETWORKDAYS.INTL(Table1[[#This Row],[יציאה מטוייב]],Table1[[#This Row],[חזרה מטוייב]],7,Table3[מועדי חופשות])</f>
        <v>0</v>
      </c>
      <c r="I420" s="30">
        <f>Table1[[#This Row],[סה"כ ימים]]-Table1[[#This Row],[סה"כ ימים לא כולל סופ"ש, פגרה וחגים]]</f>
        <v>2</v>
      </c>
      <c r="J420" s="21" t="s">
        <v>467</v>
      </c>
    </row>
    <row r="421" spans="1:10" ht="12.75" x14ac:dyDescent="0.2">
      <c r="A421" s="4" t="s">
        <v>86</v>
      </c>
      <c r="B421" s="4" t="s">
        <v>175</v>
      </c>
      <c r="C421" s="4" t="s">
        <v>400</v>
      </c>
      <c r="D421" s="6">
        <v>42254</v>
      </c>
      <c r="E421" s="6">
        <v>42256</v>
      </c>
      <c r="F421" s="7">
        <f>1+Table1[[#This Row],[חזרה מטוייב]]-Table1[[#This Row],[יציאה מטוייב]]</f>
        <v>3</v>
      </c>
      <c r="G421" s="31">
        <f>NETWORKDAYS.INTL(Table1[[#This Row],[יציאה מטוייב]],Table1[[#This Row],[חזרה מטוייב]],7)</f>
        <v>3</v>
      </c>
      <c r="H421" s="7">
        <f>NETWORKDAYS.INTL(Table1[[#This Row],[יציאה מטוייב]],Table1[[#This Row],[חזרה מטוייב]],7,Table3[מועדי חופשות])</f>
        <v>0</v>
      </c>
      <c r="I421" s="30">
        <f>Table1[[#This Row],[סה"כ ימים]]-Table1[[#This Row],[סה"כ ימים לא כולל סופ"ש, פגרה וחגים]]</f>
        <v>3</v>
      </c>
      <c r="J421" s="21" t="s">
        <v>467</v>
      </c>
    </row>
    <row r="422" spans="1:10" ht="12.75" x14ac:dyDescent="0.2">
      <c r="A422" s="4" t="s">
        <v>58</v>
      </c>
      <c r="B422" s="4" t="s">
        <v>10</v>
      </c>
      <c r="C422" s="4" t="s">
        <v>94</v>
      </c>
      <c r="D422" s="6">
        <v>42254</v>
      </c>
      <c r="E422" s="6">
        <v>42258</v>
      </c>
      <c r="F422" s="7">
        <f>1+Table1[[#This Row],[חזרה מטוייב]]-Table1[[#This Row],[יציאה מטוייב]]</f>
        <v>5</v>
      </c>
      <c r="G422" s="31">
        <f>NETWORKDAYS.INTL(Table1[[#This Row],[יציאה מטוייב]],Table1[[#This Row],[חזרה מטוייב]],7)</f>
        <v>4</v>
      </c>
      <c r="H422" s="7">
        <f>NETWORKDAYS.INTL(Table1[[#This Row],[יציאה מטוייב]],Table1[[#This Row],[חזרה מטוייב]],7,Table3[מועדי חופשות])</f>
        <v>0</v>
      </c>
      <c r="I422" s="30">
        <f>Table1[[#This Row],[סה"כ ימים]]-Table1[[#This Row],[סה"כ ימים לא כולל סופ"ש, פגרה וחגים]]</f>
        <v>5</v>
      </c>
      <c r="J422" s="21" t="s">
        <v>467</v>
      </c>
    </row>
    <row r="423" spans="1:10" ht="12.75" x14ac:dyDescent="0.2">
      <c r="A423" s="4" t="s">
        <v>155</v>
      </c>
      <c r="B423" s="4" t="s">
        <v>175</v>
      </c>
      <c r="C423" s="4" t="s">
        <v>400</v>
      </c>
      <c r="D423" s="6">
        <v>42253</v>
      </c>
      <c r="E423" s="6">
        <v>42257</v>
      </c>
      <c r="F423" s="7">
        <f>1+Table1[[#This Row],[חזרה מטוייב]]-Table1[[#This Row],[יציאה מטוייב]]</f>
        <v>5</v>
      </c>
      <c r="G423" s="31">
        <f>NETWORKDAYS.INTL(Table1[[#This Row],[יציאה מטוייב]],Table1[[#This Row],[חזרה מטוייב]],7)</f>
        <v>5</v>
      </c>
      <c r="H423" s="7">
        <f>NETWORKDAYS.INTL(Table1[[#This Row],[יציאה מטוייב]],Table1[[#This Row],[חזרה מטוייב]],7,Table3[מועדי חופשות])</f>
        <v>0</v>
      </c>
      <c r="I423" s="30">
        <f>Table1[[#This Row],[סה"כ ימים]]-Table1[[#This Row],[סה"כ ימים לא כולל סופ"ש, פגרה וחגים]]</f>
        <v>5</v>
      </c>
      <c r="J423" s="21" t="s">
        <v>467</v>
      </c>
    </row>
    <row r="424" spans="1:10" ht="12.75" x14ac:dyDescent="0.2">
      <c r="A424" s="4" t="s">
        <v>34</v>
      </c>
      <c r="B424" s="4" t="s">
        <v>32</v>
      </c>
      <c r="C424" s="4" t="s">
        <v>401</v>
      </c>
      <c r="D424" s="6">
        <v>42253</v>
      </c>
      <c r="E424" s="6">
        <v>42258</v>
      </c>
      <c r="F424" s="7">
        <f>1+Table1[[#This Row],[חזרה מטוייב]]-Table1[[#This Row],[יציאה מטוייב]]</f>
        <v>6</v>
      </c>
      <c r="G424" s="31">
        <f>NETWORKDAYS.INTL(Table1[[#This Row],[יציאה מטוייב]],Table1[[#This Row],[חזרה מטוייב]],7)</f>
        <v>5</v>
      </c>
      <c r="H424" s="7">
        <f>NETWORKDAYS.INTL(Table1[[#This Row],[יציאה מטוייב]],Table1[[#This Row],[חזרה מטוייב]],7,Table3[מועדי חופשות])</f>
        <v>0</v>
      </c>
      <c r="I424" s="30">
        <f>Table1[[#This Row],[סה"כ ימים]]-Table1[[#This Row],[סה"כ ימים לא כולל סופ"ש, פגרה וחגים]]</f>
        <v>6</v>
      </c>
      <c r="J424" s="21" t="s">
        <v>467</v>
      </c>
    </row>
    <row r="425" spans="1:10" ht="12.75" x14ac:dyDescent="0.2">
      <c r="A425" s="4" t="s">
        <v>93</v>
      </c>
      <c r="B425" s="4" t="s">
        <v>26</v>
      </c>
      <c r="C425" s="4" t="s">
        <v>402</v>
      </c>
      <c r="D425" s="6">
        <v>42244</v>
      </c>
      <c r="E425" s="6">
        <v>42245</v>
      </c>
      <c r="F425" s="7">
        <f>1+Table1[[#This Row],[חזרה מטוייב]]-Table1[[#This Row],[יציאה מטוייב]]</f>
        <v>2</v>
      </c>
      <c r="G425" s="31">
        <f>NETWORKDAYS.INTL(Table1[[#This Row],[יציאה מטוייב]],Table1[[#This Row],[חזרה מטוייב]],7)</f>
        <v>0</v>
      </c>
      <c r="H425" s="7">
        <f>NETWORKDAYS.INTL(Table1[[#This Row],[יציאה מטוייב]],Table1[[#This Row],[חזרה מטוייב]],7,Table3[מועדי חופשות])</f>
        <v>0</v>
      </c>
      <c r="I425" s="30">
        <f>Table1[[#This Row],[סה"כ ימים]]-Table1[[#This Row],[סה"כ ימים לא כולל סופ"ש, פגרה וחגים]]</f>
        <v>2</v>
      </c>
      <c r="J425" s="21" t="s">
        <v>467</v>
      </c>
    </row>
    <row r="426" spans="1:10" ht="12.75" x14ac:dyDescent="0.2">
      <c r="A426" s="4" t="s">
        <v>111</v>
      </c>
      <c r="B426" s="4" t="s">
        <v>7</v>
      </c>
      <c r="C426" s="4" t="s">
        <v>403</v>
      </c>
      <c r="D426" s="6">
        <v>42243</v>
      </c>
      <c r="E426" s="6">
        <v>42244</v>
      </c>
      <c r="F426" s="7">
        <f>1+Table1[[#This Row],[חזרה מטוייב]]-Table1[[#This Row],[יציאה מטוייב]]</f>
        <v>2</v>
      </c>
      <c r="G426" s="31">
        <f>NETWORKDAYS.INTL(Table1[[#This Row],[יציאה מטוייב]],Table1[[#This Row],[חזרה מטוייב]],7)</f>
        <v>1</v>
      </c>
      <c r="H426" s="7">
        <f>NETWORKDAYS.INTL(Table1[[#This Row],[יציאה מטוייב]],Table1[[#This Row],[חזרה מטוייב]],7,Table3[מועדי חופשות])</f>
        <v>0</v>
      </c>
      <c r="I426" s="30">
        <f>Table1[[#This Row],[סה"כ ימים]]-Table1[[#This Row],[סה"כ ימים לא כולל סופ"ש, פגרה וחגים]]</f>
        <v>2</v>
      </c>
      <c r="J426" s="21" t="s">
        <v>467</v>
      </c>
    </row>
    <row r="427" spans="1:10" ht="12.75" x14ac:dyDescent="0.2">
      <c r="A427" s="4" t="s">
        <v>89</v>
      </c>
      <c r="B427" s="4" t="s">
        <v>44</v>
      </c>
      <c r="C427" s="4" t="s">
        <v>404</v>
      </c>
      <c r="D427" s="6">
        <v>42239</v>
      </c>
      <c r="E427" s="6">
        <v>42241</v>
      </c>
      <c r="F427" s="7">
        <f>1+Table1[[#This Row],[חזרה מטוייב]]-Table1[[#This Row],[יציאה מטוייב]]</f>
        <v>3</v>
      </c>
      <c r="G427" s="31">
        <f>NETWORKDAYS.INTL(Table1[[#This Row],[יציאה מטוייב]],Table1[[#This Row],[חזרה מטוייב]],7)</f>
        <v>3</v>
      </c>
      <c r="H427" s="7">
        <f>NETWORKDAYS.INTL(Table1[[#This Row],[יציאה מטוייב]],Table1[[#This Row],[חזרה מטוייב]],7,Table3[מועדי חופשות])</f>
        <v>0</v>
      </c>
      <c r="I427" s="30">
        <f>Table1[[#This Row],[סה"כ ימים]]-Table1[[#This Row],[סה"כ ימים לא כולל סופ"ש, פגרה וחגים]]</f>
        <v>3</v>
      </c>
      <c r="J427" s="21" t="s">
        <v>467</v>
      </c>
    </row>
    <row r="428" spans="1:10" ht="12.75" x14ac:dyDescent="0.2">
      <c r="A428" s="4" t="s">
        <v>20</v>
      </c>
      <c r="B428" s="4" t="s">
        <v>131</v>
      </c>
      <c r="C428" s="4" t="s">
        <v>405</v>
      </c>
      <c r="D428" s="6">
        <v>42236</v>
      </c>
      <c r="E428" s="6">
        <v>42238</v>
      </c>
      <c r="F428" s="7">
        <f>1+Table1[[#This Row],[חזרה מטוייב]]-Table1[[#This Row],[יציאה מטוייב]]</f>
        <v>3</v>
      </c>
      <c r="G428" s="31">
        <f>NETWORKDAYS.INTL(Table1[[#This Row],[יציאה מטוייב]],Table1[[#This Row],[חזרה מטוייב]],7)</f>
        <v>1</v>
      </c>
      <c r="H428" s="7">
        <f>NETWORKDAYS.INTL(Table1[[#This Row],[יציאה מטוייב]],Table1[[#This Row],[חזרה מטוייב]],7,Table3[מועדי חופשות])</f>
        <v>0</v>
      </c>
      <c r="I428" s="30">
        <f>Table1[[#This Row],[סה"כ ימים]]-Table1[[#This Row],[סה"כ ימים לא כולל סופ"ש, פגרה וחגים]]</f>
        <v>3</v>
      </c>
      <c r="J428" s="21" t="s">
        <v>467</v>
      </c>
    </row>
    <row r="429" spans="1:10" ht="12.75" x14ac:dyDescent="0.2">
      <c r="A429" s="4" t="s">
        <v>79</v>
      </c>
      <c r="B429" s="4" t="s">
        <v>131</v>
      </c>
      <c r="C429" s="4" t="s">
        <v>405</v>
      </c>
      <c r="D429" s="6">
        <v>42236</v>
      </c>
      <c r="E429" s="6">
        <v>42238</v>
      </c>
      <c r="F429" s="7">
        <f>1+Table1[[#This Row],[חזרה מטוייב]]-Table1[[#This Row],[יציאה מטוייב]]</f>
        <v>3</v>
      </c>
      <c r="G429" s="31">
        <f>NETWORKDAYS.INTL(Table1[[#This Row],[יציאה מטוייב]],Table1[[#This Row],[חזרה מטוייב]],7)</f>
        <v>1</v>
      </c>
      <c r="H429" s="7">
        <f>NETWORKDAYS.INTL(Table1[[#This Row],[יציאה מטוייב]],Table1[[#This Row],[חזרה מטוייב]],7,Table3[מועדי חופשות])</f>
        <v>0</v>
      </c>
      <c r="I429" s="30">
        <f>Table1[[#This Row],[סה"כ ימים]]-Table1[[#This Row],[סה"כ ימים לא כולל סופ"ש, פגרה וחגים]]</f>
        <v>3</v>
      </c>
      <c r="J429" s="21" t="s">
        <v>467</v>
      </c>
    </row>
    <row r="430" spans="1:10" ht="12.75" x14ac:dyDescent="0.2">
      <c r="A430" s="4" t="s">
        <v>47</v>
      </c>
      <c r="B430" s="4" t="s">
        <v>131</v>
      </c>
      <c r="C430" s="4" t="s">
        <v>405</v>
      </c>
      <c r="D430" s="6">
        <v>42235</v>
      </c>
      <c r="E430" s="6">
        <v>42238</v>
      </c>
      <c r="F430" s="7">
        <f>1+Table1[[#This Row],[חזרה מטוייב]]-Table1[[#This Row],[יציאה מטוייב]]</f>
        <v>4</v>
      </c>
      <c r="G430" s="31">
        <f>NETWORKDAYS.INTL(Table1[[#This Row],[יציאה מטוייב]],Table1[[#This Row],[חזרה מטוייב]],7)</f>
        <v>2</v>
      </c>
      <c r="H430" s="7">
        <f>NETWORKDAYS.INTL(Table1[[#This Row],[יציאה מטוייב]],Table1[[#This Row],[חזרה מטוייב]],7,Table3[מועדי חופשות])</f>
        <v>0</v>
      </c>
      <c r="I430" s="30">
        <f>Table1[[#This Row],[סה"כ ימים]]-Table1[[#This Row],[סה"כ ימים לא כולל סופ"ש, פגרה וחגים]]</f>
        <v>4</v>
      </c>
      <c r="J430" s="21" t="s">
        <v>467</v>
      </c>
    </row>
    <row r="431" spans="1:10" ht="12.75" x14ac:dyDescent="0.2">
      <c r="A431" s="4" t="s">
        <v>350</v>
      </c>
      <c r="B431" s="4" t="s">
        <v>108</v>
      </c>
      <c r="C431" s="4" t="s">
        <v>245</v>
      </c>
      <c r="D431" s="6">
        <v>42232</v>
      </c>
      <c r="E431" s="6">
        <v>42236</v>
      </c>
      <c r="F431" s="7">
        <f>1+Table1[[#This Row],[חזרה מטוייב]]-Table1[[#This Row],[יציאה מטוייב]]</f>
        <v>5</v>
      </c>
      <c r="G431" s="31">
        <f>NETWORKDAYS.INTL(Table1[[#This Row],[יציאה מטוייב]],Table1[[#This Row],[חזרה מטוייב]],7)</f>
        <v>5</v>
      </c>
      <c r="H431" s="7">
        <f>NETWORKDAYS.INTL(Table1[[#This Row],[יציאה מטוייב]],Table1[[#This Row],[חזרה מטוייב]],7,Table3[מועדי חופשות])</f>
        <v>0</v>
      </c>
      <c r="I431" s="30">
        <f>Table1[[#This Row],[סה"כ ימים]]-Table1[[#This Row],[סה"כ ימים לא כולל סופ"ש, פגרה וחגים]]</f>
        <v>5</v>
      </c>
      <c r="J431" s="21" t="s">
        <v>467</v>
      </c>
    </row>
    <row r="432" spans="1:10" ht="12.75" x14ac:dyDescent="0.2">
      <c r="A432" s="4" t="s">
        <v>12</v>
      </c>
      <c r="B432" s="4" t="s">
        <v>108</v>
      </c>
      <c r="C432" s="4" t="s">
        <v>245</v>
      </c>
      <c r="D432" s="6">
        <v>42231</v>
      </c>
      <c r="E432" s="6">
        <v>42236</v>
      </c>
      <c r="F432" s="7">
        <f>1+Table1[[#This Row],[חזרה מטוייב]]-Table1[[#This Row],[יציאה מטוייב]]</f>
        <v>6</v>
      </c>
      <c r="G432" s="31">
        <f>NETWORKDAYS.INTL(Table1[[#This Row],[יציאה מטוייב]],Table1[[#This Row],[חזרה מטוייב]],7)</f>
        <v>5</v>
      </c>
      <c r="H432" s="7">
        <f>NETWORKDAYS.INTL(Table1[[#This Row],[יציאה מטוייב]],Table1[[#This Row],[חזרה מטוייב]],7,Table3[מועדי חופשות])</f>
        <v>0</v>
      </c>
      <c r="I432" s="30">
        <f>Table1[[#This Row],[סה"כ ימים]]-Table1[[#This Row],[סה"כ ימים לא כולל סופ"ש, פגרה וחגים]]</f>
        <v>6</v>
      </c>
      <c r="J432" s="21" t="s">
        <v>467</v>
      </c>
    </row>
    <row r="433" spans="1:10" ht="12.75" x14ac:dyDescent="0.2">
      <c r="A433" s="4" t="s">
        <v>406</v>
      </c>
      <c r="B433" s="4" t="s">
        <v>108</v>
      </c>
      <c r="C433" s="4" t="s">
        <v>245</v>
      </c>
      <c r="D433" s="6">
        <v>42231</v>
      </c>
      <c r="E433" s="6">
        <v>42237</v>
      </c>
      <c r="F433" s="7">
        <f>1+Table1[[#This Row],[חזרה מטוייב]]-Table1[[#This Row],[יציאה מטוייב]]</f>
        <v>7</v>
      </c>
      <c r="G433" s="31">
        <f>NETWORKDAYS.INTL(Table1[[#This Row],[יציאה מטוייב]],Table1[[#This Row],[חזרה מטוייב]],7)</f>
        <v>5</v>
      </c>
      <c r="H433" s="7">
        <f>NETWORKDAYS.INTL(Table1[[#This Row],[יציאה מטוייב]],Table1[[#This Row],[חזרה מטוייב]],7,Table3[מועדי חופשות])</f>
        <v>0</v>
      </c>
      <c r="I433" s="30">
        <f>Table1[[#This Row],[סה"כ ימים]]-Table1[[#This Row],[סה"כ ימים לא כולל סופ"ש, פגרה וחגים]]</f>
        <v>7</v>
      </c>
      <c r="J433" s="21" t="s">
        <v>467</v>
      </c>
    </row>
    <row r="434" spans="1:10" ht="12.75" x14ac:dyDescent="0.2">
      <c r="A434" s="4" t="s">
        <v>62</v>
      </c>
      <c r="B434" s="4" t="s">
        <v>108</v>
      </c>
      <c r="C434" s="4" t="s">
        <v>245</v>
      </c>
      <c r="D434" s="6">
        <v>42231</v>
      </c>
      <c r="E434" s="6">
        <v>42236</v>
      </c>
      <c r="F434" s="7">
        <f>1+Table1[[#This Row],[חזרה מטוייב]]-Table1[[#This Row],[יציאה מטוייב]]</f>
        <v>6</v>
      </c>
      <c r="G434" s="31">
        <f>NETWORKDAYS.INTL(Table1[[#This Row],[יציאה מטוייב]],Table1[[#This Row],[חזרה מטוייב]],7)</f>
        <v>5</v>
      </c>
      <c r="H434" s="7">
        <f>NETWORKDAYS.INTL(Table1[[#This Row],[יציאה מטוייב]],Table1[[#This Row],[חזרה מטוייב]],7,Table3[מועדי חופשות])</f>
        <v>0</v>
      </c>
      <c r="I434" s="30">
        <f>Table1[[#This Row],[סה"כ ימים]]-Table1[[#This Row],[סה"כ ימים לא כולל סופ"ש, פגרה וחגים]]</f>
        <v>6</v>
      </c>
      <c r="J434" s="21" t="s">
        <v>467</v>
      </c>
    </row>
    <row r="435" spans="1:10" ht="12.75" x14ac:dyDescent="0.2">
      <c r="A435" s="4" t="s">
        <v>407</v>
      </c>
      <c r="B435" s="4" t="s">
        <v>124</v>
      </c>
      <c r="C435" s="4" t="s">
        <v>408</v>
      </c>
      <c r="D435" s="6">
        <v>42227</v>
      </c>
      <c r="E435" s="6">
        <v>42230</v>
      </c>
      <c r="F435" s="7">
        <f>1+Table1[[#This Row],[חזרה מטוייב]]-Table1[[#This Row],[יציאה מטוייב]]</f>
        <v>4</v>
      </c>
      <c r="G435" s="31">
        <f>NETWORKDAYS.INTL(Table1[[#This Row],[יציאה מטוייב]],Table1[[#This Row],[חזרה מטוייב]],7)</f>
        <v>3</v>
      </c>
      <c r="H435" s="7">
        <f>NETWORKDAYS.INTL(Table1[[#This Row],[יציאה מטוייב]],Table1[[#This Row],[חזרה מטוייב]],7,Table3[מועדי חופשות])</f>
        <v>0</v>
      </c>
      <c r="I435" s="30">
        <f>Table1[[#This Row],[סה"כ ימים]]-Table1[[#This Row],[סה"כ ימים לא כולל סופ"ש, פגרה וחגים]]</f>
        <v>4</v>
      </c>
      <c r="J435" s="21" t="s">
        <v>467</v>
      </c>
    </row>
    <row r="436" spans="1:10" ht="12.75" x14ac:dyDescent="0.2">
      <c r="A436" s="4" t="s">
        <v>228</v>
      </c>
      <c r="B436" s="4" t="s">
        <v>26</v>
      </c>
      <c r="C436" s="4" t="s">
        <v>361</v>
      </c>
      <c r="D436" s="6">
        <v>42224</v>
      </c>
      <c r="E436" s="6">
        <v>42225</v>
      </c>
      <c r="F436" s="7">
        <f>1+Table1[[#This Row],[חזרה מטוייב]]-Table1[[#This Row],[יציאה מטוייב]]</f>
        <v>2</v>
      </c>
      <c r="G436" s="31">
        <f>NETWORKDAYS.INTL(Table1[[#This Row],[יציאה מטוייב]],Table1[[#This Row],[חזרה מטוייב]],7)</f>
        <v>1</v>
      </c>
      <c r="H436" s="7">
        <f>NETWORKDAYS.INTL(Table1[[#This Row],[יציאה מטוייב]],Table1[[#This Row],[חזרה מטוייב]],7,Table3[מועדי חופשות])</f>
        <v>0</v>
      </c>
      <c r="I436" s="30">
        <f>Table1[[#This Row],[סה"כ ימים]]-Table1[[#This Row],[סה"כ ימים לא כולל סופ"ש, פגרה וחגים]]</f>
        <v>2</v>
      </c>
      <c r="J436" s="21" t="s">
        <v>467</v>
      </c>
    </row>
    <row r="437" spans="1:10" ht="12.75" x14ac:dyDescent="0.2">
      <c r="A437" s="4" t="s">
        <v>291</v>
      </c>
      <c r="B437" s="4" t="s">
        <v>10</v>
      </c>
      <c r="C437" s="4" t="s">
        <v>409</v>
      </c>
      <c r="D437" s="6">
        <v>42222</v>
      </c>
      <c r="E437" s="6">
        <v>42227</v>
      </c>
      <c r="F437" s="7">
        <f>1+Table1[[#This Row],[חזרה מטוייב]]-Table1[[#This Row],[יציאה מטוייב]]</f>
        <v>6</v>
      </c>
      <c r="G437" s="31">
        <f>NETWORKDAYS.INTL(Table1[[#This Row],[יציאה מטוייב]],Table1[[#This Row],[חזרה מטוייב]],7)</f>
        <v>4</v>
      </c>
      <c r="H437" s="7">
        <f>NETWORKDAYS.INTL(Table1[[#This Row],[יציאה מטוייב]],Table1[[#This Row],[חזרה מטוייב]],7,Table3[מועדי חופשות])</f>
        <v>0</v>
      </c>
      <c r="I437" s="30">
        <f>Table1[[#This Row],[סה"כ ימים]]-Table1[[#This Row],[סה"כ ימים לא כולל סופ"ש, פגרה וחגים]]</f>
        <v>6</v>
      </c>
      <c r="J437" s="21" t="s">
        <v>467</v>
      </c>
    </row>
    <row r="438" spans="1:10" ht="12.75" x14ac:dyDescent="0.2">
      <c r="A438" s="4" t="s">
        <v>407</v>
      </c>
      <c r="B438" s="4" t="s">
        <v>38</v>
      </c>
      <c r="C438" s="4" t="s">
        <v>410</v>
      </c>
      <c r="D438" s="6">
        <v>42201</v>
      </c>
      <c r="E438" s="6">
        <v>42204</v>
      </c>
      <c r="F438" s="7">
        <f>1+Table1[[#This Row],[חזרה מטוייב]]-Table1[[#This Row],[יציאה מטוייב]]</f>
        <v>4</v>
      </c>
      <c r="G438" s="31">
        <f>NETWORKDAYS.INTL(Table1[[#This Row],[יציאה מטוייב]],Table1[[#This Row],[חזרה מטוייב]],7)</f>
        <v>2</v>
      </c>
      <c r="H438" s="7">
        <f>NETWORKDAYS.INTL(Table1[[#This Row],[יציאה מטוייב]],Table1[[#This Row],[חזרה מטוייב]],7,Table3[מועדי חופשות])</f>
        <v>2</v>
      </c>
      <c r="I438" s="30">
        <f>Table1[[#This Row],[סה"כ ימים]]-Table1[[#This Row],[סה"כ ימים לא כולל סופ"ש, פגרה וחגים]]</f>
        <v>2</v>
      </c>
      <c r="J438" s="21" t="s">
        <v>467</v>
      </c>
    </row>
    <row r="439" spans="1:10" ht="12.75" x14ac:dyDescent="0.2">
      <c r="A439" s="4" t="s">
        <v>210</v>
      </c>
      <c r="B439" s="4" t="s">
        <v>90</v>
      </c>
      <c r="C439" s="4" t="s">
        <v>260</v>
      </c>
      <c r="D439" s="6">
        <v>42186</v>
      </c>
      <c r="E439" s="6">
        <v>42187</v>
      </c>
      <c r="F439" s="7">
        <f>1+Table1[[#This Row],[חזרה מטוייב]]-Table1[[#This Row],[יציאה מטוייב]]</f>
        <v>2</v>
      </c>
      <c r="G439" s="31">
        <f>NETWORKDAYS.INTL(Table1[[#This Row],[יציאה מטוייב]],Table1[[#This Row],[חזרה מטוייב]],7)</f>
        <v>2</v>
      </c>
      <c r="H439" s="7">
        <f>NETWORKDAYS.INTL(Table1[[#This Row],[יציאה מטוייב]],Table1[[#This Row],[חזרה מטוייב]],7,Table3[מועדי חופשות])</f>
        <v>2</v>
      </c>
      <c r="I439" s="30">
        <f>Table1[[#This Row],[סה"כ ימים]]-Table1[[#This Row],[סה"כ ימים לא כולל סופ"ש, פגרה וחגים]]</f>
        <v>0</v>
      </c>
      <c r="J439" s="21" t="s">
        <v>467</v>
      </c>
    </row>
    <row r="440" spans="1:10" ht="12.75" x14ac:dyDescent="0.2">
      <c r="A440" s="4" t="s">
        <v>23</v>
      </c>
      <c r="B440" s="4" t="s">
        <v>26</v>
      </c>
      <c r="C440" s="4" t="s">
        <v>411</v>
      </c>
      <c r="D440" s="6">
        <v>42185</v>
      </c>
      <c r="E440" s="6">
        <v>42190</v>
      </c>
      <c r="F440" s="7">
        <f>1+Table1[[#This Row],[חזרה מטוייב]]-Table1[[#This Row],[יציאה מטוייב]]</f>
        <v>6</v>
      </c>
      <c r="G440" s="31">
        <f>NETWORKDAYS.INTL(Table1[[#This Row],[יציאה מטוייב]],Table1[[#This Row],[חזרה מטוייב]],7)</f>
        <v>4</v>
      </c>
      <c r="H440" s="7">
        <f>NETWORKDAYS.INTL(Table1[[#This Row],[יציאה מטוייב]],Table1[[#This Row],[חזרה מטוייב]],7,Table3[מועדי חופשות])</f>
        <v>4</v>
      </c>
      <c r="I440" s="30">
        <f>Table1[[#This Row],[סה"כ ימים]]-Table1[[#This Row],[סה"כ ימים לא כולל סופ"ש, פגרה וחגים]]</f>
        <v>2</v>
      </c>
      <c r="J440" s="21" t="s">
        <v>467</v>
      </c>
    </row>
    <row r="441" spans="1:10" ht="12.75" x14ac:dyDescent="0.2">
      <c r="A441" s="4" t="s">
        <v>25</v>
      </c>
      <c r="B441" s="4" t="s">
        <v>90</v>
      </c>
      <c r="C441" s="4" t="s">
        <v>260</v>
      </c>
      <c r="D441" s="6">
        <v>42185</v>
      </c>
      <c r="E441" s="6">
        <v>42188</v>
      </c>
      <c r="F441" s="7">
        <f>1+Table1[[#This Row],[חזרה מטוייב]]-Table1[[#This Row],[יציאה מטוייב]]</f>
        <v>4</v>
      </c>
      <c r="G441" s="31">
        <f>NETWORKDAYS.INTL(Table1[[#This Row],[יציאה מטוייב]],Table1[[#This Row],[חזרה מטוייב]],7)</f>
        <v>3</v>
      </c>
      <c r="H441" s="7">
        <f>NETWORKDAYS.INTL(Table1[[#This Row],[יציאה מטוייב]],Table1[[#This Row],[חזרה מטוייב]],7,Table3[מועדי חופשות])</f>
        <v>3</v>
      </c>
      <c r="I441" s="30">
        <f>Table1[[#This Row],[סה"כ ימים]]-Table1[[#This Row],[סה"כ ימים לא כולל סופ"ש, פגרה וחגים]]</f>
        <v>1</v>
      </c>
      <c r="J441" s="21" t="s">
        <v>467</v>
      </c>
    </row>
    <row r="442" spans="1:10" ht="12.75" x14ac:dyDescent="0.2">
      <c r="A442" s="4" t="s">
        <v>58</v>
      </c>
      <c r="B442" s="4" t="s">
        <v>4</v>
      </c>
      <c r="C442" s="4" t="s">
        <v>412</v>
      </c>
      <c r="D442" s="6">
        <v>42176</v>
      </c>
      <c r="E442" s="6">
        <v>42178</v>
      </c>
      <c r="F442" s="7">
        <f>1+Table1[[#This Row],[חזרה מטוייב]]-Table1[[#This Row],[יציאה מטוייב]]</f>
        <v>3</v>
      </c>
      <c r="G442" s="31">
        <f>NETWORKDAYS.INTL(Table1[[#This Row],[יציאה מטוייב]],Table1[[#This Row],[חזרה מטוייב]],7)</f>
        <v>3</v>
      </c>
      <c r="H442" s="7">
        <f>NETWORKDAYS.INTL(Table1[[#This Row],[יציאה מטוייב]],Table1[[#This Row],[חזרה מטוייב]],7,Table3[מועדי חופשות])</f>
        <v>3</v>
      </c>
      <c r="I442" s="30">
        <f>Table1[[#This Row],[סה"כ ימים]]-Table1[[#This Row],[סה"כ ימים לא כולל סופ"ש, פגרה וחגים]]</f>
        <v>0</v>
      </c>
      <c r="J442" s="21" t="s">
        <v>467</v>
      </c>
    </row>
    <row r="443" spans="1:10" ht="12.75" x14ac:dyDescent="0.2">
      <c r="A443" s="4" t="s">
        <v>20</v>
      </c>
      <c r="B443" s="4" t="s">
        <v>4</v>
      </c>
      <c r="C443" s="8" t="s">
        <v>413</v>
      </c>
      <c r="D443" s="6">
        <v>42176</v>
      </c>
      <c r="E443" s="6">
        <v>42178</v>
      </c>
      <c r="F443" s="7">
        <f>1+Table1[[#This Row],[חזרה מטוייב]]-Table1[[#This Row],[יציאה מטוייב]]</f>
        <v>3</v>
      </c>
      <c r="G443" s="31">
        <f>NETWORKDAYS.INTL(Table1[[#This Row],[יציאה מטוייב]],Table1[[#This Row],[חזרה מטוייב]],7)</f>
        <v>3</v>
      </c>
      <c r="H443" s="7">
        <f>NETWORKDAYS.INTL(Table1[[#This Row],[יציאה מטוייב]],Table1[[#This Row],[חזרה מטוייב]],7,Table3[מועדי חופשות])</f>
        <v>3</v>
      </c>
      <c r="I443" s="30">
        <f>Table1[[#This Row],[סה"כ ימים]]-Table1[[#This Row],[סה"כ ימים לא כולל סופ"ש, פגרה וחגים]]</f>
        <v>0</v>
      </c>
      <c r="J443" s="21" t="s">
        <v>467</v>
      </c>
    </row>
    <row r="444" spans="1:10" ht="12.75" x14ac:dyDescent="0.2">
      <c r="A444" s="4" t="s">
        <v>168</v>
      </c>
      <c r="B444" s="4" t="s">
        <v>4</v>
      </c>
      <c r="C444" s="4" t="s">
        <v>412</v>
      </c>
      <c r="D444" s="6">
        <v>42174</v>
      </c>
      <c r="E444" s="6">
        <v>42177</v>
      </c>
      <c r="F444" s="7">
        <f>1+Table1[[#This Row],[חזרה מטוייב]]-Table1[[#This Row],[יציאה מטוייב]]</f>
        <v>4</v>
      </c>
      <c r="G444" s="31">
        <f>NETWORKDAYS.INTL(Table1[[#This Row],[יציאה מטוייב]],Table1[[#This Row],[חזרה מטוייב]],7)</f>
        <v>2</v>
      </c>
      <c r="H444" s="7">
        <f>NETWORKDAYS.INTL(Table1[[#This Row],[יציאה מטוייב]],Table1[[#This Row],[חזרה מטוייב]],7,Table3[מועדי חופשות])</f>
        <v>2</v>
      </c>
      <c r="I444" s="30">
        <f>Table1[[#This Row],[סה"כ ימים]]-Table1[[#This Row],[סה"כ ימים לא כולל סופ"ש, פגרה וחגים]]</f>
        <v>2</v>
      </c>
      <c r="J444" s="21" t="s">
        <v>467</v>
      </c>
    </row>
    <row r="445" spans="1:10" ht="12.75" x14ac:dyDescent="0.2">
      <c r="A445" s="4" t="s">
        <v>117</v>
      </c>
      <c r="B445" s="4" t="s">
        <v>10</v>
      </c>
      <c r="C445" s="4" t="s">
        <v>185</v>
      </c>
      <c r="D445" s="6">
        <v>42173</v>
      </c>
      <c r="E445" s="6">
        <v>42174</v>
      </c>
      <c r="F445" s="7">
        <f>1+Table1[[#This Row],[חזרה מטוייב]]-Table1[[#This Row],[יציאה מטוייב]]</f>
        <v>2</v>
      </c>
      <c r="G445" s="31">
        <f>NETWORKDAYS.INTL(Table1[[#This Row],[יציאה מטוייב]],Table1[[#This Row],[חזרה מטוייב]],7)</f>
        <v>1</v>
      </c>
      <c r="H445" s="7">
        <f>NETWORKDAYS.INTL(Table1[[#This Row],[יציאה מטוייב]],Table1[[#This Row],[חזרה מטוייב]],7,Table3[מועדי חופשות])</f>
        <v>1</v>
      </c>
      <c r="I445" s="30">
        <f>Table1[[#This Row],[סה"כ ימים]]-Table1[[#This Row],[סה"כ ימים לא כולל סופ"ש, פגרה וחגים]]</f>
        <v>1</v>
      </c>
      <c r="J445" s="21" t="s">
        <v>467</v>
      </c>
    </row>
    <row r="446" spans="1:10" ht="12.75" x14ac:dyDescent="0.2">
      <c r="A446" s="4" t="s">
        <v>210</v>
      </c>
      <c r="B446" s="4" t="s">
        <v>32</v>
      </c>
      <c r="C446" s="4" t="s">
        <v>414</v>
      </c>
      <c r="D446" s="6">
        <v>42172</v>
      </c>
      <c r="E446" s="6">
        <v>42176</v>
      </c>
      <c r="F446" s="7">
        <f>1+Table1[[#This Row],[חזרה מטוייב]]-Table1[[#This Row],[יציאה מטוייב]]</f>
        <v>5</v>
      </c>
      <c r="G446" s="31">
        <f>NETWORKDAYS.INTL(Table1[[#This Row],[יציאה מטוייב]],Table1[[#This Row],[חזרה מטוייב]],7)</f>
        <v>3</v>
      </c>
      <c r="H446" s="7">
        <f>NETWORKDAYS.INTL(Table1[[#This Row],[יציאה מטוייב]],Table1[[#This Row],[חזרה מטוייב]],7,Table3[מועדי חופשות])</f>
        <v>3</v>
      </c>
      <c r="I446" s="30">
        <f>Table1[[#This Row],[סה"כ ימים]]-Table1[[#This Row],[סה"כ ימים לא כולל סופ"ש, פגרה וחגים]]</f>
        <v>2</v>
      </c>
      <c r="J446" s="21" t="s">
        <v>467</v>
      </c>
    </row>
    <row r="447" spans="1:10" ht="12.75" x14ac:dyDescent="0.2">
      <c r="A447" s="4" t="s">
        <v>79</v>
      </c>
      <c r="B447" s="4" t="s">
        <v>26</v>
      </c>
      <c r="C447" s="4" t="s">
        <v>415</v>
      </c>
      <c r="D447" s="6">
        <v>42171</v>
      </c>
      <c r="E447" s="6">
        <v>42172</v>
      </c>
      <c r="F447" s="7">
        <f>1+Table1[[#This Row],[חזרה מטוייב]]-Table1[[#This Row],[יציאה מטוייב]]</f>
        <v>2</v>
      </c>
      <c r="G447" s="31">
        <f>NETWORKDAYS.INTL(Table1[[#This Row],[יציאה מטוייב]],Table1[[#This Row],[חזרה מטוייב]],7)</f>
        <v>2</v>
      </c>
      <c r="H447" s="7">
        <f>NETWORKDAYS.INTL(Table1[[#This Row],[יציאה מטוייב]],Table1[[#This Row],[חזרה מטוייב]],7,Table3[מועדי חופשות])</f>
        <v>2</v>
      </c>
      <c r="I447" s="30">
        <f>Table1[[#This Row],[סה"כ ימים]]-Table1[[#This Row],[סה"כ ימים לא כולל סופ"ש, פגרה וחגים]]</f>
        <v>0</v>
      </c>
      <c r="J447" s="21" t="s">
        <v>467</v>
      </c>
    </row>
    <row r="448" spans="1:10" ht="12.75" x14ac:dyDescent="0.2">
      <c r="A448" s="4" t="s">
        <v>15</v>
      </c>
      <c r="B448" s="4" t="s">
        <v>4</v>
      </c>
      <c r="C448" s="4" t="s">
        <v>416</v>
      </c>
      <c r="D448" s="6">
        <v>42170</v>
      </c>
      <c r="E448" s="6">
        <v>42172</v>
      </c>
      <c r="F448" s="7">
        <f>1+Table1[[#This Row],[חזרה מטוייב]]-Table1[[#This Row],[יציאה מטוייב]]</f>
        <v>3</v>
      </c>
      <c r="G448" s="31">
        <f>NETWORKDAYS.INTL(Table1[[#This Row],[יציאה מטוייב]],Table1[[#This Row],[חזרה מטוייב]],7)</f>
        <v>3</v>
      </c>
      <c r="H448" s="7">
        <f>NETWORKDAYS.INTL(Table1[[#This Row],[יציאה מטוייב]],Table1[[#This Row],[חזרה מטוייב]],7,Table3[מועדי חופשות])</f>
        <v>3</v>
      </c>
      <c r="I448" s="30">
        <f>Table1[[#This Row],[סה"כ ימים]]-Table1[[#This Row],[סה"כ ימים לא כולל סופ"ש, פגרה וחגים]]</f>
        <v>0</v>
      </c>
      <c r="J448" s="21" t="s">
        <v>467</v>
      </c>
    </row>
    <row r="449" spans="1:10" ht="12.75" x14ac:dyDescent="0.2">
      <c r="A449" s="4" t="s">
        <v>40</v>
      </c>
      <c r="B449" s="4" t="s">
        <v>10</v>
      </c>
      <c r="C449" s="4" t="s">
        <v>394</v>
      </c>
      <c r="D449" s="6">
        <v>42166</v>
      </c>
      <c r="E449" s="6">
        <v>42169</v>
      </c>
      <c r="F449" s="7">
        <f>1+Table1[[#This Row],[חזרה מטוייב]]-Table1[[#This Row],[יציאה מטוייב]]</f>
        <v>4</v>
      </c>
      <c r="G449" s="31">
        <f>NETWORKDAYS.INTL(Table1[[#This Row],[יציאה מטוייב]],Table1[[#This Row],[חזרה מטוייב]],7)</f>
        <v>2</v>
      </c>
      <c r="H449" s="7">
        <f>NETWORKDAYS.INTL(Table1[[#This Row],[יציאה מטוייב]],Table1[[#This Row],[חזרה מטוייב]],7,Table3[מועדי חופשות])</f>
        <v>2</v>
      </c>
      <c r="I449" s="30">
        <f>Table1[[#This Row],[סה"כ ימים]]-Table1[[#This Row],[סה"כ ימים לא כולל סופ"ש, פגרה וחגים]]</f>
        <v>2</v>
      </c>
      <c r="J449" s="21" t="s">
        <v>467</v>
      </c>
    </row>
    <row r="450" spans="1:10" ht="12.75" x14ac:dyDescent="0.2">
      <c r="A450" s="4" t="s">
        <v>34</v>
      </c>
      <c r="B450" s="4" t="s">
        <v>7</v>
      </c>
      <c r="C450" s="4" t="s">
        <v>321</v>
      </c>
      <c r="D450" s="6">
        <v>42166</v>
      </c>
      <c r="E450" s="6">
        <v>42169</v>
      </c>
      <c r="F450" s="7">
        <f>1+Table1[[#This Row],[חזרה מטוייב]]-Table1[[#This Row],[יציאה מטוייב]]</f>
        <v>4</v>
      </c>
      <c r="G450" s="31">
        <f>NETWORKDAYS.INTL(Table1[[#This Row],[יציאה מטוייב]],Table1[[#This Row],[חזרה מטוייב]],7)</f>
        <v>2</v>
      </c>
      <c r="H450" s="7">
        <f>NETWORKDAYS.INTL(Table1[[#This Row],[יציאה מטוייב]],Table1[[#This Row],[חזרה מטוייב]],7,Table3[מועדי חופשות])</f>
        <v>2</v>
      </c>
      <c r="I450" s="30">
        <f>Table1[[#This Row],[סה"כ ימים]]-Table1[[#This Row],[סה"כ ימים לא כולל סופ"ש, פגרה וחגים]]</f>
        <v>2</v>
      </c>
      <c r="J450" s="21" t="s">
        <v>467</v>
      </c>
    </row>
    <row r="451" spans="1:10" ht="12.75" x14ac:dyDescent="0.2">
      <c r="A451" s="4" t="s">
        <v>58</v>
      </c>
      <c r="B451" s="4" t="s">
        <v>56</v>
      </c>
      <c r="C451" s="4" t="s">
        <v>417</v>
      </c>
      <c r="D451" s="6">
        <v>42164</v>
      </c>
      <c r="E451" s="6">
        <v>42164</v>
      </c>
      <c r="F451" s="7">
        <f>1+Table1[[#This Row],[חזרה מטוייב]]-Table1[[#This Row],[יציאה מטוייב]]</f>
        <v>1</v>
      </c>
      <c r="G451" s="31">
        <f>NETWORKDAYS.INTL(Table1[[#This Row],[יציאה מטוייב]],Table1[[#This Row],[חזרה מטוייב]],7)</f>
        <v>1</v>
      </c>
      <c r="H451" s="7">
        <f>NETWORKDAYS.INTL(Table1[[#This Row],[יציאה מטוייב]],Table1[[#This Row],[חזרה מטוייב]],7,Table3[מועדי חופשות])</f>
        <v>1</v>
      </c>
      <c r="I451" s="30">
        <f>Table1[[#This Row],[סה"כ ימים]]-Table1[[#This Row],[סה"כ ימים לא כולל סופ"ש, פגרה וחגים]]</f>
        <v>0</v>
      </c>
      <c r="J451" s="21" t="s">
        <v>467</v>
      </c>
    </row>
    <row r="452" spans="1:10" ht="12.75" x14ac:dyDescent="0.2">
      <c r="A452" s="4" t="s">
        <v>110</v>
      </c>
      <c r="B452" s="4" t="s">
        <v>56</v>
      </c>
      <c r="C452" s="4" t="s">
        <v>418</v>
      </c>
      <c r="D452" s="6">
        <v>42164</v>
      </c>
      <c r="E452" s="6">
        <v>42165</v>
      </c>
      <c r="F452" s="7">
        <f>1+Table1[[#This Row],[חזרה מטוייב]]-Table1[[#This Row],[יציאה מטוייב]]</f>
        <v>2</v>
      </c>
      <c r="G452" s="31">
        <f>NETWORKDAYS.INTL(Table1[[#This Row],[יציאה מטוייב]],Table1[[#This Row],[חזרה מטוייב]],7)</f>
        <v>2</v>
      </c>
      <c r="H452" s="7">
        <f>NETWORKDAYS.INTL(Table1[[#This Row],[יציאה מטוייב]],Table1[[#This Row],[חזרה מטוייב]],7,Table3[מועדי חופשות])</f>
        <v>2</v>
      </c>
      <c r="I452" s="30">
        <f>Table1[[#This Row],[סה"כ ימים]]-Table1[[#This Row],[סה"כ ימים לא כולל סופ"ש, פגרה וחגים]]</f>
        <v>0</v>
      </c>
      <c r="J452" s="21" t="s">
        <v>467</v>
      </c>
    </row>
    <row r="453" spans="1:10" ht="12.75" x14ac:dyDescent="0.2">
      <c r="A453" s="4" t="s">
        <v>20</v>
      </c>
      <c r="B453" s="4" t="s">
        <v>10</v>
      </c>
      <c r="C453" s="4" t="s">
        <v>419</v>
      </c>
      <c r="D453" s="6">
        <v>42162</v>
      </c>
      <c r="E453" s="6">
        <v>42164</v>
      </c>
      <c r="F453" s="7">
        <f>1+Table1[[#This Row],[חזרה מטוייב]]-Table1[[#This Row],[יציאה מטוייב]]</f>
        <v>3</v>
      </c>
      <c r="G453" s="31">
        <f>NETWORKDAYS.INTL(Table1[[#This Row],[יציאה מטוייב]],Table1[[#This Row],[חזרה מטוייב]],7)</f>
        <v>3</v>
      </c>
      <c r="H453" s="7">
        <f>NETWORKDAYS.INTL(Table1[[#This Row],[יציאה מטוייב]],Table1[[#This Row],[חזרה מטוייב]],7,Table3[מועדי חופשות])</f>
        <v>3</v>
      </c>
      <c r="I453" s="30">
        <f>Table1[[#This Row],[סה"כ ימים]]-Table1[[#This Row],[סה"כ ימים לא כולל סופ"ש, פגרה וחגים]]</f>
        <v>0</v>
      </c>
      <c r="J453" s="21" t="s">
        <v>467</v>
      </c>
    </row>
    <row r="454" spans="1:10" ht="12.75" x14ac:dyDescent="0.2">
      <c r="A454" s="4" t="s">
        <v>186</v>
      </c>
      <c r="B454" s="4" t="s">
        <v>13</v>
      </c>
      <c r="C454" s="4" t="s">
        <v>83</v>
      </c>
      <c r="D454" s="6">
        <v>42159</v>
      </c>
      <c r="E454" s="6">
        <v>42162</v>
      </c>
      <c r="F454" s="7">
        <f>1+Table1[[#This Row],[חזרה מטוייב]]-Table1[[#This Row],[יציאה מטוייב]]</f>
        <v>4</v>
      </c>
      <c r="G454" s="31">
        <f>NETWORKDAYS.INTL(Table1[[#This Row],[יציאה מטוייב]],Table1[[#This Row],[חזרה מטוייב]],7)</f>
        <v>2</v>
      </c>
      <c r="H454" s="7">
        <f>NETWORKDAYS.INTL(Table1[[#This Row],[יציאה מטוייב]],Table1[[#This Row],[חזרה מטוייב]],7,Table3[מועדי חופשות])</f>
        <v>2</v>
      </c>
      <c r="I454" s="30">
        <f>Table1[[#This Row],[סה"כ ימים]]-Table1[[#This Row],[סה"כ ימים לא כולל סופ"ש, פגרה וחגים]]</f>
        <v>2</v>
      </c>
      <c r="J454" s="21" t="s">
        <v>467</v>
      </c>
    </row>
    <row r="455" spans="1:10" ht="12.75" x14ac:dyDescent="0.2">
      <c r="A455" s="4" t="s">
        <v>52</v>
      </c>
      <c r="B455" s="4" t="s">
        <v>241</v>
      </c>
      <c r="C455" s="4" t="s">
        <v>420</v>
      </c>
      <c r="D455" s="6">
        <v>42154</v>
      </c>
      <c r="E455" s="6">
        <v>42159</v>
      </c>
      <c r="F455" s="7">
        <f>1+Table1[[#This Row],[חזרה מטוייב]]-Table1[[#This Row],[יציאה מטוייב]]</f>
        <v>6</v>
      </c>
      <c r="G455" s="31">
        <f>NETWORKDAYS.INTL(Table1[[#This Row],[יציאה מטוייב]],Table1[[#This Row],[חזרה מטוייב]],7)</f>
        <v>5</v>
      </c>
      <c r="H455" s="7">
        <f>NETWORKDAYS.INTL(Table1[[#This Row],[יציאה מטוייב]],Table1[[#This Row],[חזרה מטוייב]],7,Table3[מועדי חופשות])</f>
        <v>5</v>
      </c>
      <c r="I455" s="30">
        <f>Table1[[#This Row],[סה"כ ימים]]-Table1[[#This Row],[סה"כ ימים לא כולל סופ"ש, פגרה וחגים]]</f>
        <v>1</v>
      </c>
      <c r="J455" s="21" t="s">
        <v>467</v>
      </c>
    </row>
    <row r="456" spans="1:10" ht="12.75" x14ac:dyDescent="0.2">
      <c r="A456" s="4" t="s">
        <v>228</v>
      </c>
      <c r="B456" s="4" t="s">
        <v>10</v>
      </c>
      <c r="C456" s="4" t="s">
        <v>421</v>
      </c>
      <c r="D456" s="6">
        <v>42154</v>
      </c>
      <c r="E456" s="6">
        <v>42155</v>
      </c>
      <c r="F456" s="7">
        <f>1+Table1[[#This Row],[חזרה מטוייב]]-Table1[[#This Row],[יציאה מטוייב]]</f>
        <v>2</v>
      </c>
      <c r="G456" s="31">
        <f>NETWORKDAYS.INTL(Table1[[#This Row],[יציאה מטוייב]],Table1[[#This Row],[חזרה מטוייב]],7)</f>
        <v>1</v>
      </c>
      <c r="H456" s="7">
        <f>NETWORKDAYS.INTL(Table1[[#This Row],[יציאה מטוייב]],Table1[[#This Row],[חזרה מטוייב]],7,Table3[מועדי חופשות])</f>
        <v>1</v>
      </c>
      <c r="I456" s="30">
        <f>Table1[[#This Row],[סה"כ ימים]]-Table1[[#This Row],[סה"כ ימים לא כולל סופ"ש, פגרה וחגים]]</f>
        <v>1</v>
      </c>
      <c r="J456" s="21" t="s">
        <v>467</v>
      </c>
    </row>
    <row r="457" spans="1:10" ht="12.75" x14ac:dyDescent="0.2">
      <c r="A457" s="4" t="s">
        <v>111</v>
      </c>
      <c r="B457" s="4" t="s">
        <v>313</v>
      </c>
      <c r="C457" s="4" t="s">
        <v>422</v>
      </c>
      <c r="D457" s="6">
        <v>42145</v>
      </c>
      <c r="E457" s="6">
        <v>42147</v>
      </c>
      <c r="F457" s="7">
        <f>1+Table1[[#This Row],[חזרה מטוייב]]-Table1[[#This Row],[יציאה מטוייב]]</f>
        <v>3</v>
      </c>
      <c r="G457" s="31">
        <f>NETWORKDAYS.INTL(Table1[[#This Row],[יציאה מטוייב]],Table1[[#This Row],[חזרה מטוייב]],7)</f>
        <v>1</v>
      </c>
      <c r="H457" s="7">
        <f>NETWORKDAYS.INTL(Table1[[#This Row],[יציאה מטוייב]],Table1[[#This Row],[חזרה מטוייב]],7,Table3[מועדי חופשות])</f>
        <v>1</v>
      </c>
      <c r="I457" s="30">
        <f>Table1[[#This Row],[סה"כ ימים]]-Table1[[#This Row],[סה"כ ימים לא כולל סופ"ש, פגרה וחגים]]</f>
        <v>2</v>
      </c>
      <c r="J457" s="21" t="s">
        <v>467</v>
      </c>
    </row>
    <row r="458" spans="1:10" ht="12.75" x14ac:dyDescent="0.2">
      <c r="A458" s="4" t="s">
        <v>139</v>
      </c>
      <c r="B458" s="4" t="s">
        <v>38</v>
      </c>
      <c r="C458" s="4" t="s">
        <v>423</v>
      </c>
      <c r="D458" s="6">
        <v>42138</v>
      </c>
      <c r="E458" s="6">
        <v>42143</v>
      </c>
      <c r="F458" s="7">
        <f>1+Table1[[#This Row],[חזרה מטוייב]]-Table1[[#This Row],[יציאה מטוייב]]</f>
        <v>6</v>
      </c>
      <c r="G458" s="31">
        <f>NETWORKDAYS.INTL(Table1[[#This Row],[יציאה מטוייב]],Table1[[#This Row],[חזרה מטוייב]],7)</f>
        <v>4</v>
      </c>
      <c r="H458" s="7">
        <f>NETWORKDAYS.INTL(Table1[[#This Row],[יציאה מטוייב]],Table1[[#This Row],[חזרה מטוייב]],7,Table3[מועדי חופשות])</f>
        <v>4</v>
      </c>
      <c r="I458" s="30">
        <f>Table1[[#This Row],[סה"כ ימים]]-Table1[[#This Row],[סה"כ ימים לא כולל סופ"ש, פגרה וחגים]]</f>
        <v>2</v>
      </c>
      <c r="J458" s="21" t="s">
        <v>467</v>
      </c>
    </row>
    <row r="459" spans="1:10" ht="12.75" x14ac:dyDescent="0.2">
      <c r="A459" s="4" t="s">
        <v>93</v>
      </c>
      <c r="B459" s="4" t="s">
        <v>7</v>
      </c>
      <c r="C459" s="4" t="s">
        <v>182</v>
      </c>
      <c r="D459" s="6">
        <v>42138</v>
      </c>
      <c r="E459" s="6">
        <v>42143</v>
      </c>
      <c r="F459" s="7">
        <f>1+Table1[[#This Row],[חזרה מטוייב]]-Table1[[#This Row],[יציאה מטוייב]]</f>
        <v>6</v>
      </c>
      <c r="G459" s="31">
        <f>NETWORKDAYS.INTL(Table1[[#This Row],[יציאה מטוייב]],Table1[[#This Row],[חזרה מטוייב]],7)</f>
        <v>4</v>
      </c>
      <c r="H459" s="7">
        <f>NETWORKDAYS.INTL(Table1[[#This Row],[יציאה מטוייב]],Table1[[#This Row],[חזרה מטוייב]],7,Table3[מועדי חופשות])</f>
        <v>4</v>
      </c>
      <c r="I459" s="30">
        <f>Table1[[#This Row],[סה"כ ימים]]-Table1[[#This Row],[סה"כ ימים לא כולל סופ"ש, פגרה וחגים]]</f>
        <v>2</v>
      </c>
      <c r="J459" s="21" t="s">
        <v>467</v>
      </c>
    </row>
    <row r="460" spans="1:10" ht="12.75" x14ac:dyDescent="0.2">
      <c r="A460" s="4" t="s">
        <v>137</v>
      </c>
      <c r="B460" s="4" t="s">
        <v>38</v>
      </c>
      <c r="C460" s="4" t="s">
        <v>138</v>
      </c>
      <c r="D460" s="6">
        <v>42132</v>
      </c>
      <c r="E460" s="6">
        <v>42134</v>
      </c>
      <c r="F460" s="7">
        <f>1+Table1[[#This Row],[חזרה מטוייב]]-Table1[[#This Row],[יציאה מטוייב]]</f>
        <v>3</v>
      </c>
      <c r="G460" s="31">
        <f>NETWORKDAYS.INTL(Table1[[#This Row],[יציאה מטוייב]],Table1[[#This Row],[חזרה מטוייב]],7)</f>
        <v>1</v>
      </c>
      <c r="H460" s="7">
        <f>NETWORKDAYS.INTL(Table1[[#This Row],[יציאה מטוייב]],Table1[[#This Row],[חזרה מטוייב]],7,Table3[מועדי חופשות])</f>
        <v>1</v>
      </c>
      <c r="I460" s="30">
        <f>Table1[[#This Row],[סה"כ ימים]]-Table1[[#This Row],[סה"כ ימים לא כולל סופ"ש, פגרה וחגים]]</f>
        <v>2</v>
      </c>
      <c r="J460" s="21" t="s">
        <v>467</v>
      </c>
    </row>
    <row r="461" spans="1:10" ht="12.75" x14ac:dyDescent="0.2">
      <c r="A461" s="4" t="s">
        <v>34</v>
      </c>
      <c r="B461" s="4" t="s">
        <v>38</v>
      </c>
      <c r="C461" s="4" t="s">
        <v>424</v>
      </c>
      <c r="D461" s="6">
        <v>42129</v>
      </c>
      <c r="E461" s="6">
        <v>42131</v>
      </c>
      <c r="F461" s="7">
        <f>1+Table1[[#This Row],[חזרה מטוייב]]-Table1[[#This Row],[יציאה מטוייב]]</f>
        <v>3</v>
      </c>
      <c r="G461" s="31">
        <f>NETWORKDAYS.INTL(Table1[[#This Row],[יציאה מטוייב]],Table1[[#This Row],[חזרה מטוייב]],7)</f>
        <v>3</v>
      </c>
      <c r="H461" s="7">
        <f>NETWORKDAYS.INTL(Table1[[#This Row],[יציאה מטוייב]],Table1[[#This Row],[חזרה מטוייב]],7,Table3[מועדי חופשות])</f>
        <v>3</v>
      </c>
      <c r="I461" s="30">
        <f>Table1[[#This Row],[סה"כ ימים]]-Table1[[#This Row],[סה"כ ימים לא כולל סופ"ש, פגרה וחגים]]</f>
        <v>0</v>
      </c>
      <c r="J461" s="21" t="s">
        <v>467</v>
      </c>
    </row>
    <row r="462" spans="1:10" ht="12.75" x14ac:dyDescent="0.2">
      <c r="A462" s="4" t="s">
        <v>425</v>
      </c>
      <c r="B462" s="4" t="s">
        <v>38</v>
      </c>
      <c r="C462" s="4" t="s">
        <v>426</v>
      </c>
      <c r="D462" s="6">
        <v>42129</v>
      </c>
      <c r="E462" s="6">
        <v>42130</v>
      </c>
      <c r="F462" s="7">
        <f>1+Table1[[#This Row],[חזרה מטוייב]]-Table1[[#This Row],[יציאה מטוייב]]</f>
        <v>2</v>
      </c>
      <c r="G462" s="31">
        <f>NETWORKDAYS.INTL(Table1[[#This Row],[יציאה מטוייב]],Table1[[#This Row],[חזרה מטוייב]],7)</f>
        <v>2</v>
      </c>
      <c r="H462" s="7">
        <f>NETWORKDAYS.INTL(Table1[[#This Row],[יציאה מטוייב]],Table1[[#This Row],[חזרה מטוייב]],7,Table3[מועדי חופשות])</f>
        <v>2</v>
      </c>
      <c r="I462" s="30">
        <f>Table1[[#This Row],[סה"כ ימים]]-Table1[[#This Row],[סה"כ ימים לא כולל סופ"ש, פגרה וחגים]]</f>
        <v>0</v>
      </c>
      <c r="J462" s="21" t="s">
        <v>467</v>
      </c>
    </row>
    <row r="463" spans="1:10" ht="12.75" x14ac:dyDescent="0.2">
      <c r="A463" s="4" t="s">
        <v>47</v>
      </c>
      <c r="B463" s="4" t="s">
        <v>177</v>
      </c>
      <c r="C463" s="4" t="s">
        <v>427</v>
      </c>
      <c r="D463" s="6">
        <v>42128</v>
      </c>
      <c r="E463" s="6">
        <v>42132</v>
      </c>
      <c r="F463" s="7">
        <f>1+Table1[[#This Row],[חזרה מטוייב]]-Table1[[#This Row],[יציאה מטוייב]]</f>
        <v>5</v>
      </c>
      <c r="G463" s="31">
        <f>NETWORKDAYS.INTL(Table1[[#This Row],[יציאה מטוייב]],Table1[[#This Row],[חזרה מטוייב]],7)</f>
        <v>4</v>
      </c>
      <c r="H463" s="7">
        <f>NETWORKDAYS.INTL(Table1[[#This Row],[יציאה מטוייב]],Table1[[#This Row],[חזרה מטוייב]],7,Table3[מועדי חופשות])</f>
        <v>4</v>
      </c>
      <c r="I463" s="30">
        <f>Table1[[#This Row],[סה"כ ימים]]-Table1[[#This Row],[סה"כ ימים לא כולל סופ"ש, פגרה וחגים]]</f>
        <v>1</v>
      </c>
      <c r="J463" s="21" t="s">
        <v>467</v>
      </c>
    </row>
    <row r="464" spans="1:10" ht="12.75" x14ac:dyDescent="0.2">
      <c r="A464" s="4" t="s">
        <v>52</v>
      </c>
      <c r="B464" s="4" t="s">
        <v>10</v>
      </c>
      <c r="C464" s="4" t="s">
        <v>428</v>
      </c>
      <c r="D464" s="6">
        <v>42116</v>
      </c>
      <c r="E464" s="6">
        <v>42124</v>
      </c>
      <c r="F464" s="7">
        <f>1+Table1[[#This Row],[חזרה מטוייב]]-Table1[[#This Row],[יציאה מטוייב]]</f>
        <v>9</v>
      </c>
      <c r="G464" s="31">
        <f>NETWORKDAYS.INTL(Table1[[#This Row],[יציאה מטוייב]],Table1[[#This Row],[חזרה מטוייב]],7)</f>
        <v>7</v>
      </c>
      <c r="H464" s="7">
        <f>NETWORKDAYS.INTL(Table1[[#This Row],[יציאה מטוייב]],Table1[[#This Row],[חזרה מטוייב]],7,Table3[מועדי חופשות])</f>
        <v>0</v>
      </c>
      <c r="I464" s="30">
        <f>Table1[[#This Row],[סה"כ ימים]]-Table1[[#This Row],[סה"כ ימים לא כולל סופ"ש, פגרה וחגים]]</f>
        <v>9</v>
      </c>
      <c r="J464" s="21" t="s">
        <v>467</v>
      </c>
    </row>
    <row r="465" spans="1:10" ht="13.5" thickBot="1" x14ac:dyDescent="0.25">
      <c r="A465" s="4" t="s">
        <v>79</v>
      </c>
      <c r="B465" s="4" t="s">
        <v>148</v>
      </c>
      <c r="C465" s="4" t="s">
        <v>429</v>
      </c>
      <c r="D465" s="6">
        <v>42113</v>
      </c>
      <c r="E465" s="6">
        <v>42116</v>
      </c>
      <c r="F465" s="7">
        <f>1+Table1[[#This Row],[חזרה מטוייב]]-Table1[[#This Row],[יציאה מטוייב]]</f>
        <v>4</v>
      </c>
      <c r="G465" s="31">
        <f>NETWORKDAYS.INTL(Table1[[#This Row],[יציאה מטוייב]],Table1[[#This Row],[חזרה מטוייב]],7)</f>
        <v>4</v>
      </c>
      <c r="H465" s="7">
        <f>NETWORKDAYS.INTL(Table1[[#This Row],[יציאה מטוייב]],Table1[[#This Row],[חזרה מטוייב]],7,Table3[מועדי חופשות])</f>
        <v>0</v>
      </c>
      <c r="I465" s="30">
        <f>Table1[[#This Row],[סה"כ ימים]]-Table1[[#This Row],[סה"כ ימים לא כולל סופ"ש, פגרה וחגים]]</f>
        <v>4</v>
      </c>
      <c r="J465" s="21" t="s">
        <v>467</v>
      </c>
    </row>
    <row r="466" spans="1:10" ht="15.75" customHeight="1" thickBot="1" x14ac:dyDescent="0.25">
      <c r="A466" s="23" t="s">
        <v>92</v>
      </c>
      <c r="B466" s="23" t="s">
        <v>41</v>
      </c>
      <c r="C466" s="24"/>
      <c r="D466" s="21">
        <v>42922</v>
      </c>
      <c r="E466" s="21">
        <v>42923</v>
      </c>
      <c r="F466" s="25">
        <f>1+Table1[[#This Row],[חזרה מטוייב]]-Table1[[#This Row],[יציאה מטוייב]]</f>
        <v>2</v>
      </c>
      <c r="G466" s="25">
        <f>NETWORKDAYS.INTL(Table1[[#This Row],[יציאה מטוייב]],Table1[[#This Row],[חזרה מטוייב]],7)</f>
        <v>1</v>
      </c>
      <c r="H466" s="25">
        <f>NETWORKDAYS.INTL(Table1[[#This Row],[יציאה מטוייב]],Table1[[#This Row],[חזרה מטוייב]],7,Table3[מועדי חופשות])</f>
        <v>1</v>
      </c>
      <c r="I466" s="25">
        <f>Table1[[#This Row],[סה"כ ימים]]-Table1[[#This Row],[סה"כ ימים לא כולל סופ"ש, פגרה וחגים]]</f>
        <v>1</v>
      </c>
      <c r="J466" s="21" t="s">
        <v>491</v>
      </c>
    </row>
    <row r="467" spans="1:10" ht="15.75" customHeight="1" thickBot="1" x14ac:dyDescent="0.25">
      <c r="A467" s="23" t="s">
        <v>79</v>
      </c>
      <c r="B467" s="23" t="s">
        <v>41</v>
      </c>
      <c r="C467" s="24"/>
      <c r="D467" s="21">
        <v>42922</v>
      </c>
      <c r="E467" s="21">
        <v>42923</v>
      </c>
      <c r="F467" s="25">
        <f>1+Table1[[#This Row],[חזרה מטוייב]]-Table1[[#This Row],[יציאה מטוייב]]</f>
        <v>2</v>
      </c>
      <c r="G467" s="25">
        <f>NETWORKDAYS.INTL(Table1[[#This Row],[יציאה מטוייב]],Table1[[#This Row],[חזרה מטוייב]],7)</f>
        <v>1</v>
      </c>
      <c r="H467" s="25">
        <f>NETWORKDAYS.INTL(Table1[[#This Row],[יציאה מטוייב]],Table1[[#This Row],[חזרה מטוייב]],7,Table3[מועדי חופשות])</f>
        <v>1</v>
      </c>
      <c r="I467" s="25">
        <f>Table1[[#This Row],[סה"כ ימים]]-Table1[[#This Row],[סה"כ ימים לא כולל סופ"ש, פגרה וחגים]]</f>
        <v>1</v>
      </c>
      <c r="J467" s="21" t="s">
        <v>491</v>
      </c>
    </row>
    <row r="468" spans="1:10" ht="15.75" customHeight="1" thickBot="1" x14ac:dyDescent="0.25">
      <c r="A468" s="23" t="s">
        <v>468</v>
      </c>
      <c r="B468" s="23" t="s">
        <v>181</v>
      </c>
      <c r="C468" s="24"/>
      <c r="D468" s="21">
        <v>42907</v>
      </c>
      <c r="E468" s="21">
        <v>42909</v>
      </c>
      <c r="F468" s="25">
        <f>1+Table1[[#This Row],[חזרה מטוייב]]-Table1[[#This Row],[יציאה מטוייב]]</f>
        <v>3</v>
      </c>
      <c r="G468" s="25">
        <f>NETWORKDAYS.INTL(Table1[[#This Row],[יציאה מטוייב]],Table1[[#This Row],[חזרה מטוייב]],7)</f>
        <v>2</v>
      </c>
      <c r="H468" s="25">
        <f>NETWORKDAYS.INTL(Table1[[#This Row],[יציאה מטוייב]],Table1[[#This Row],[חזרה מטוייב]],7,Table3[מועדי חופשות])</f>
        <v>2</v>
      </c>
      <c r="I468" s="25">
        <f>Table1[[#This Row],[סה"כ ימים]]-Table1[[#This Row],[סה"כ ימים לא כולל סופ"ש, פגרה וחגים]]</f>
        <v>1</v>
      </c>
      <c r="J468" s="21" t="s">
        <v>491</v>
      </c>
    </row>
    <row r="469" spans="1:10" ht="15.75" customHeight="1" thickBot="1" x14ac:dyDescent="0.25">
      <c r="A469" s="23" t="s">
        <v>274</v>
      </c>
      <c r="B469" s="23" t="s">
        <v>181</v>
      </c>
      <c r="C469" s="24"/>
      <c r="D469" s="21">
        <v>42907</v>
      </c>
      <c r="E469" s="21">
        <v>42909</v>
      </c>
      <c r="F469" s="25">
        <f>1+Table1[[#This Row],[חזרה מטוייב]]-Table1[[#This Row],[יציאה מטוייב]]</f>
        <v>3</v>
      </c>
      <c r="G469" s="25">
        <f>NETWORKDAYS.INTL(Table1[[#This Row],[יציאה מטוייב]],Table1[[#This Row],[חזרה מטוייב]],7)</f>
        <v>2</v>
      </c>
      <c r="H469" s="25">
        <f>NETWORKDAYS.INTL(Table1[[#This Row],[יציאה מטוייב]],Table1[[#This Row],[חזרה מטוייב]],7,Table3[מועדי חופשות])</f>
        <v>2</v>
      </c>
      <c r="I469" s="25">
        <f>Table1[[#This Row],[סה"כ ימים]]-Table1[[#This Row],[סה"כ ימים לא כולל סופ"ש, פגרה וחגים]]</f>
        <v>1</v>
      </c>
      <c r="J469" s="21" t="s">
        <v>491</v>
      </c>
    </row>
    <row r="470" spans="1:10" ht="15.75" customHeight="1" thickBot="1" x14ac:dyDescent="0.25">
      <c r="A470" s="23" t="s">
        <v>141</v>
      </c>
      <c r="B470" s="23" t="s">
        <v>181</v>
      </c>
      <c r="C470" s="24"/>
      <c r="D470" s="21">
        <v>42907</v>
      </c>
      <c r="E470" s="21">
        <v>42909</v>
      </c>
      <c r="F470" s="25">
        <f>1+Table1[[#This Row],[חזרה מטוייב]]-Table1[[#This Row],[יציאה מטוייב]]</f>
        <v>3</v>
      </c>
      <c r="G470" s="25">
        <f>NETWORKDAYS.INTL(Table1[[#This Row],[יציאה מטוייב]],Table1[[#This Row],[חזרה מטוייב]],7)</f>
        <v>2</v>
      </c>
      <c r="H470" s="25">
        <f>NETWORKDAYS.INTL(Table1[[#This Row],[יציאה מטוייב]],Table1[[#This Row],[חזרה מטוייב]],7,Table3[מועדי חופשות])</f>
        <v>2</v>
      </c>
      <c r="I470" s="25">
        <f>Table1[[#This Row],[סה"כ ימים]]-Table1[[#This Row],[סה"כ ימים לא כולל סופ"ש, פגרה וחגים]]</f>
        <v>1</v>
      </c>
      <c r="J470" s="21" t="s">
        <v>491</v>
      </c>
    </row>
    <row r="471" spans="1:10" ht="15.75" customHeight="1" thickBot="1" x14ac:dyDescent="0.25">
      <c r="A471" s="4" t="s">
        <v>190</v>
      </c>
      <c r="B471" s="23" t="s">
        <v>181</v>
      </c>
      <c r="C471" s="24"/>
      <c r="D471" s="21">
        <v>42907</v>
      </c>
      <c r="E471" s="21">
        <v>42909</v>
      </c>
      <c r="F471" s="25">
        <f>1+Table1[[#This Row],[חזרה מטוייב]]-Table1[[#This Row],[יציאה מטוייב]]</f>
        <v>3</v>
      </c>
      <c r="G471" s="25">
        <f>NETWORKDAYS.INTL(Table1[[#This Row],[יציאה מטוייב]],Table1[[#This Row],[חזרה מטוייב]],7)</f>
        <v>2</v>
      </c>
      <c r="H471" s="25">
        <f>NETWORKDAYS.INTL(Table1[[#This Row],[יציאה מטוייב]],Table1[[#This Row],[חזרה מטוייב]],7,Table3[מועדי חופשות])</f>
        <v>2</v>
      </c>
      <c r="I471" s="25">
        <f>Table1[[#This Row],[סה"כ ימים]]-Table1[[#This Row],[סה"כ ימים לא כולל סופ"ש, פגרה וחגים]]</f>
        <v>1</v>
      </c>
      <c r="J471" s="21" t="s">
        <v>491</v>
      </c>
    </row>
    <row r="472" spans="1:10" ht="15.75" customHeight="1" thickBot="1" x14ac:dyDescent="0.25">
      <c r="A472" s="23" t="s">
        <v>79</v>
      </c>
      <c r="B472" s="23" t="s">
        <v>469</v>
      </c>
      <c r="C472" s="24"/>
      <c r="D472" s="21">
        <v>42904</v>
      </c>
      <c r="E472" s="21">
        <v>42906</v>
      </c>
      <c r="F472" s="25">
        <f>1+Table1[[#This Row],[חזרה מטוייב]]-Table1[[#This Row],[יציאה מטוייב]]</f>
        <v>3</v>
      </c>
      <c r="G472" s="25">
        <f>NETWORKDAYS.INTL(Table1[[#This Row],[יציאה מטוייב]],Table1[[#This Row],[חזרה מטוייב]],7)</f>
        <v>3</v>
      </c>
      <c r="H472" s="25">
        <f>NETWORKDAYS.INTL(Table1[[#This Row],[יציאה מטוייב]],Table1[[#This Row],[חזרה מטוייב]],7,Table3[מועדי חופשות])</f>
        <v>3</v>
      </c>
      <c r="I472" s="25">
        <f>Table1[[#This Row],[סה"כ ימים]]-Table1[[#This Row],[סה"כ ימים לא כולל סופ"ש, פגרה וחגים]]</f>
        <v>0</v>
      </c>
      <c r="J472" s="21" t="s">
        <v>491</v>
      </c>
    </row>
    <row r="473" spans="1:10" ht="15.75" customHeight="1" thickBot="1" x14ac:dyDescent="0.25">
      <c r="A473" s="23" t="s">
        <v>390</v>
      </c>
      <c r="B473" s="23" t="s">
        <v>41</v>
      </c>
      <c r="C473" s="24"/>
      <c r="D473" s="21">
        <v>42893</v>
      </c>
      <c r="E473" s="21">
        <v>42897</v>
      </c>
      <c r="F473" s="25">
        <f>1+Table1[[#This Row],[חזרה מטוייב]]-Table1[[#This Row],[יציאה מטוייב]]</f>
        <v>5</v>
      </c>
      <c r="G473" s="25">
        <f>NETWORKDAYS.INTL(Table1[[#This Row],[יציאה מטוייב]],Table1[[#This Row],[חזרה מטוייב]],7)</f>
        <v>3</v>
      </c>
      <c r="H473" s="25">
        <f>NETWORKDAYS.INTL(Table1[[#This Row],[יציאה מטוייב]],Table1[[#This Row],[חזרה מטוייב]],7,Table3[מועדי חופשות])</f>
        <v>3</v>
      </c>
      <c r="I473" s="25">
        <f>Table1[[#This Row],[סה"כ ימים]]-Table1[[#This Row],[סה"כ ימים לא כולל סופ"ש, פגרה וחגים]]</f>
        <v>2</v>
      </c>
      <c r="J473" s="21" t="s">
        <v>491</v>
      </c>
    </row>
    <row r="474" spans="1:10" ht="15.75" customHeight="1" thickBot="1" x14ac:dyDescent="0.25">
      <c r="A474" s="23" t="s">
        <v>113</v>
      </c>
      <c r="B474" s="23" t="s">
        <v>41</v>
      </c>
      <c r="C474" s="24"/>
      <c r="D474" s="21">
        <v>42893</v>
      </c>
      <c r="E474" s="21">
        <v>42897</v>
      </c>
      <c r="F474" s="25">
        <f>1+Table1[[#This Row],[חזרה מטוייב]]-Table1[[#This Row],[יציאה מטוייב]]</f>
        <v>5</v>
      </c>
      <c r="G474" s="25">
        <f>NETWORKDAYS.INTL(Table1[[#This Row],[יציאה מטוייב]],Table1[[#This Row],[חזרה מטוייב]],7)</f>
        <v>3</v>
      </c>
      <c r="H474" s="25">
        <f>NETWORKDAYS.INTL(Table1[[#This Row],[יציאה מטוייב]],Table1[[#This Row],[חזרה מטוייב]],7,Table3[מועדי חופשות])</f>
        <v>3</v>
      </c>
      <c r="I474" s="25">
        <f>Table1[[#This Row],[סה"כ ימים]]-Table1[[#This Row],[סה"כ ימים לא כולל סופ"ש, פגרה וחגים]]</f>
        <v>2</v>
      </c>
      <c r="J474" s="21" t="s">
        <v>491</v>
      </c>
    </row>
    <row r="475" spans="1:10" ht="15.75" customHeight="1" thickBot="1" x14ac:dyDescent="0.25">
      <c r="A475" s="23" t="s">
        <v>205</v>
      </c>
      <c r="B475" s="23" t="s">
        <v>41</v>
      </c>
      <c r="C475" s="24"/>
      <c r="D475" s="21">
        <v>42893</v>
      </c>
      <c r="E475" s="21">
        <v>42897</v>
      </c>
      <c r="F475" s="25">
        <f>1+Table1[[#This Row],[חזרה מטוייב]]-Table1[[#This Row],[יציאה מטוייב]]</f>
        <v>5</v>
      </c>
      <c r="G475" s="25">
        <f>NETWORKDAYS.INTL(Table1[[#This Row],[יציאה מטוייב]],Table1[[#This Row],[חזרה מטוייב]],7)</f>
        <v>3</v>
      </c>
      <c r="H475" s="25">
        <f>NETWORKDAYS.INTL(Table1[[#This Row],[יציאה מטוייב]],Table1[[#This Row],[חזרה מטוייב]],7,Table3[מועדי חופשות])</f>
        <v>3</v>
      </c>
      <c r="I475" s="25">
        <f>Table1[[#This Row],[סה"כ ימים]]-Table1[[#This Row],[סה"כ ימים לא כולל סופ"ש, פגרה וחגים]]</f>
        <v>2</v>
      </c>
      <c r="J475" s="21" t="s">
        <v>491</v>
      </c>
    </row>
    <row r="476" spans="1:10" ht="15.75" customHeight="1" thickBot="1" x14ac:dyDescent="0.25">
      <c r="A476" s="23" t="s">
        <v>86</v>
      </c>
      <c r="B476" s="23" t="s">
        <v>10</v>
      </c>
      <c r="C476" s="24"/>
      <c r="D476" s="21">
        <v>42888</v>
      </c>
      <c r="E476" s="21">
        <v>42891</v>
      </c>
      <c r="F476" s="25">
        <f>1+Table1[[#This Row],[חזרה מטוייב]]-Table1[[#This Row],[יציאה מטוייב]]</f>
        <v>4</v>
      </c>
      <c r="G476" s="25">
        <f>NETWORKDAYS.INTL(Table1[[#This Row],[יציאה מטוייב]],Table1[[#This Row],[חזרה מטוייב]],7)</f>
        <v>2</v>
      </c>
      <c r="H476" s="25">
        <f>NETWORKDAYS.INTL(Table1[[#This Row],[יציאה מטוייב]],Table1[[#This Row],[חזרה מטוייב]],7,Table3[מועדי חופשות])</f>
        <v>2</v>
      </c>
      <c r="I476" s="25">
        <f>Table1[[#This Row],[סה"כ ימים]]-Table1[[#This Row],[סה"כ ימים לא כולל סופ"ש, פגרה וחגים]]</f>
        <v>2</v>
      </c>
      <c r="J476" s="21" t="s">
        <v>491</v>
      </c>
    </row>
    <row r="477" spans="1:10" ht="15.75" customHeight="1" thickBot="1" x14ac:dyDescent="0.25">
      <c r="A477" s="23" t="s">
        <v>186</v>
      </c>
      <c r="B477" s="23" t="s">
        <v>10</v>
      </c>
      <c r="C477" s="24"/>
      <c r="D477" s="21">
        <v>42888</v>
      </c>
      <c r="E477" s="21">
        <v>42891</v>
      </c>
      <c r="F477" s="25">
        <f>1+Table1[[#This Row],[חזרה מטוייב]]-Table1[[#This Row],[יציאה מטוייב]]</f>
        <v>4</v>
      </c>
      <c r="G477" s="25">
        <f>NETWORKDAYS.INTL(Table1[[#This Row],[יציאה מטוייב]],Table1[[#This Row],[חזרה מטוייב]],7)</f>
        <v>2</v>
      </c>
      <c r="H477" s="25">
        <f>NETWORKDAYS.INTL(Table1[[#This Row],[יציאה מטוייב]],Table1[[#This Row],[חזרה מטוייב]],7,Table3[מועדי חופשות])</f>
        <v>2</v>
      </c>
      <c r="I477" s="25">
        <f>Table1[[#This Row],[סה"כ ימים]]-Table1[[#This Row],[סה"כ ימים לא כולל סופ"ש, פגרה וחגים]]</f>
        <v>2</v>
      </c>
      <c r="J477" s="21" t="s">
        <v>491</v>
      </c>
    </row>
    <row r="478" spans="1:10" ht="15.75" customHeight="1" thickBot="1" x14ac:dyDescent="0.25">
      <c r="A478" s="23" t="s">
        <v>139</v>
      </c>
      <c r="B478" s="23" t="s">
        <v>470</v>
      </c>
      <c r="C478" s="24"/>
      <c r="D478" s="21">
        <v>42866</v>
      </c>
      <c r="E478" s="21">
        <v>42871</v>
      </c>
      <c r="F478" s="25">
        <f>1+Table1[[#This Row],[חזרה מטוייב]]-Table1[[#This Row],[יציאה מטוייב]]</f>
        <v>6</v>
      </c>
      <c r="G478" s="25">
        <f>NETWORKDAYS.INTL(Table1[[#This Row],[יציאה מטוייב]],Table1[[#This Row],[חזרה מטוייב]],7)</f>
        <v>4</v>
      </c>
      <c r="H478" s="25">
        <f>NETWORKDAYS.INTL(Table1[[#This Row],[יציאה מטוייב]],Table1[[#This Row],[חזרה מטוייב]],7,Table3[מועדי חופשות])</f>
        <v>4</v>
      </c>
      <c r="I478" s="25">
        <f>Table1[[#This Row],[סה"כ ימים]]-Table1[[#This Row],[סה"כ ימים לא כולל סופ"ש, פגרה וחגים]]</f>
        <v>2</v>
      </c>
      <c r="J478" s="21" t="s">
        <v>491</v>
      </c>
    </row>
    <row r="479" spans="1:10" ht="15.75" customHeight="1" thickBot="1" x14ac:dyDescent="0.25">
      <c r="A479" s="23" t="s">
        <v>37</v>
      </c>
      <c r="B479" s="23" t="s">
        <v>131</v>
      </c>
      <c r="C479" s="24"/>
      <c r="D479" s="21">
        <v>42809</v>
      </c>
      <c r="E479" s="21">
        <v>42811</v>
      </c>
      <c r="F479" s="25">
        <f>1+Table1[[#This Row],[חזרה מטוייב]]-Table1[[#This Row],[יציאה מטוייב]]</f>
        <v>3</v>
      </c>
      <c r="G479" s="25">
        <f>NETWORKDAYS.INTL(Table1[[#This Row],[יציאה מטוייב]],Table1[[#This Row],[חזרה מטוייב]],7)</f>
        <v>2</v>
      </c>
      <c r="H479" s="25">
        <f>NETWORKDAYS.INTL(Table1[[#This Row],[יציאה מטוייב]],Table1[[#This Row],[חזרה מטוייב]],7,Table3[מועדי חופשות])</f>
        <v>2</v>
      </c>
      <c r="I479" s="25">
        <f>Table1[[#This Row],[סה"כ ימים]]-Table1[[#This Row],[סה"כ ימים לא כולל סופ"ש, פגרה וחגים]]</f>
        <v>1</v>
      </c>
      <c r="J479" s="21" t="s">
        <v>491</v>
      </c>
    </row>
    <row r="480" spans="1:10" ht="15.75" customHeight="1" thickBot="1" x14ac:dyDescent="0.25">
      <c r="A480" s="23" t="s">
        <v>92</v>
      </c>
      <c r="B480" s="23" t="s">
        <v>131</v>
      </c>
      <c r="C480" s="24"/>
      <c r="D480" s="21">
        <v>42809</v>
      </c>
      <c r="E480" s="21">
        <v>42811</v>
      </c>
      <c r="F480" s="25">
        <f>1+Table1[[#This Row],[חזרה מטוייב]]-Table1[[#This Row],[יציאה מטוייב]]</f>
        <v>3</v>
      </c>
      <c r="G480" s="25">
        <f>NETWORKDAYS.INTL(Table1[[#This Row],[יציאה מטוייב]],Table1[[#This Row],[חזרה מטוייב]],7)</f>
        <v>2</v>
      </c>
      <c r="H480" s="25">
        <f>NETWORKDAYS.INTL(Table1[[#This Row],[יציאה מטוייב]],Table1[[#This Row],[חזרה מטוייב]],7,Table3[מועדי חופשות])</f>
        <v>2</v>
      </c>
      <c r="I480" s="25">
        <f>Table1[[#This Row],[סה"כ ימים]]-Table1[[#This Row],[סה"כ ימים לא כולל סופ"ש, פגרה וחגים]]</f>
        <v>1</v>
      </c>
      <c r="J480" s="21" t="s">
        <v>491</v>
      </c>
    </row>
    <row r="481" spans="1:10" ht="15.75" customHeight="1" thickBot="1" x14ac:dyDescent="0.25">
      <c r="A481" s="23" t="s">
        <v>88</v>
      </c>
      <c r="B481" s="23" t="s">
        <v>131</v>
      </c>
      <c r="C481" s="24"/>
      <c r="D481" s="21">
        <v>42809</v>
      </c>
      <c r="E481" s="21">
        <v>42811</v>
      </c>
      <c r="F481" s="25">
        <f>1+Table1[[#This Row],[חזרה מטוייב]]-Table1[[#This Row],[יציאה מטוייב]]</f>
        <v>3</v>
      </c>
      <c r="G481" s="25">
        <f>NETWORKDAYS.INTL(Table1[[#This Row],[יציאה מטוייב]],Table1[[#This Row],[חזרה מטוייב]],7)</f>
        <v>2</v>
      </c>
      <c r="H481" s="25">
        <f>NETWORKDAYS.INTL(Table1[[#This Row],[יציאה מטוייב]],Table1[[#This Row],[חזרה מטוייב]],7,Table3[מועדי חופשות])</f>
        <v>2</v>
      </c>
      <c r="I481" s="25">
        <f>Table1[[#This Row],[סה"כ ימים]]-Table1[[#This Row],[סה"כ ימים לא כולל סופ"ש, פגרה וחגים]]</f>
        <v>1</v>
      </c>
      <c r="J481" s="21" t="s">
        <v>491</v>
      </c>
    </row>
    <row r="482" spans="1:10" ht="15.75" customHeight="1" thickBot="1" x14ac:dyDescent="0.25">
      <c r="A482" s="23" t="s">
        <v>238</v>
      </c>
      <c r="B482" s="23" t="s">
        <v>131</v>
      </c>
      <c r="C482" s="24"/>
      <c r="D482" s="21">
        <v>42809</v>
      </c>
      <c r="E482" s="21">
        <v>42811</v>
      </c>
      <c r="F482" s="25">
        <f>1+Table1[[#This Row],[חזרה מטוייב]]-Table1[[#This Row],[יציאה מטוייב]]</f>
        <v>3</v>
      </c>
      <c r="G482" s="25">
        <f>NETWORKDAYS.INTL(Table1[[#This Row],[יציאה מטוייב]],Table1[[#This Row],[חזרה מטוייב]],7)</f>
        <v>2</v>
      </c>
      <c r="H482" s="25">
        <f>NETWORKDAYS.INTL(Table1[[#This Row],[יציאה מטוייב]],Table1[[#This Row],[חזרה מטוייב]],7,Table3[מועדי חופשות])</f>
        <v>2</v>
      </c>
      <c r="I482" s="25">
        <f>Table1[[#This Row],[סה"כ ימים]]-Table1[[#This Row],[סה"כ ימים לא כולל סופ"ש, פגרה וחגים]]</f>
        <v>1</v>
      </c>
      <c r="J482" s="21" t="s">
        <v>491</v>
      </c>
    </row>
    <row r="483" spans="1:10" ht="15.75" customHeight="1" thickBot="1" x14ac:dyDescent="0.25">
      <c r="A483" s="23" t="s">
        <v>74</v>
      </c>
      <c r="B483" s="23" t="s">
        <v>131</v>
      </c>
      <c r="C483" s="24"/>
      <c r="D483" s="21">
        <v>42809</v>
      </c>
      <c r="E483" s="21">
        <v>42811</v>
      </c>
      <c r="F483" s="25">
        <f>1+Table1[[#This Row],[חזרה מטוייב]]-Table1[[#This Row],[יציאה מטוייב]]</f>
        <v>3</v>
      </c>
      <c r="G483" s="25">
        <f>NETWORKDAYS.INTL(Table1[[#This Row],[יציאה מטוייב]],Table1[[#This Row],[חזרה מטוייב]],7)</f>
        <v>2</v>
      </c>
      <c r="H483" s="25">
        <f>NETWORKDAYS.INTL(Table1[[#This Row],[יציאה מטוייב]],Table1[[#This Row],[חזרה מטוייב]],7,Table3[מועדי חופשות])</f>
        <v>2</v>
      </c>
      <c r="I483" s="25">
        <f>Table1[[#This Row],[סה"כ ימים]]-Table1[[#This Row],[סה"כ ימים לא כולל סופ"ש, פגרה וחגים]]</f>
        <v>1</v>
      </c>
      <c r="J483" s="21" t="s">
        <v>491</v>
      </c>
    </row>
    <row r="484" spans="1:10" ht="15.75" customHeight="1" thickBot="1" x14ac:dyDescent="0.25">
      <c r="A484" s="23" t="s">
        <v>118</v>
      </c>
      <c r="B484" s="23" t="s">
        <v>131</v>
      </c>
      <c r="C484" s="24"/>
      <c r="D484" s="21">
        <v>42809</v>
      </c>
      <c r="E484" s="21">
        <v>42811</v>
      </c>
      <c r="F484" s="25">
        <f>1+Table1[[#This Row],[חזרה מטוייב]]-Table1[[#This Row],[יציאה מטוייב]]</f>
        <v>3</v>
      </c>
      <c r="G484" s="25">
        <f>NETWORKDAYS.INTL(Table1[[#This Row],[יציאה מטוייב]],Table1[[#This Row],[חזרה מטוייב]],7)</f>
        <v>2</v>
      </c>
      <c r="H484" s="25">
        <f>NETWORKDAYS.INTL(Table1[[#This Row],[יציאה מטוייב]],Table1[[#This Row],[חזרה מטוייב]],7,Table3[מועדי חופשות])</f>
        <v>2</v>
      </c>
      <c r="I484" s="25">
        <f>Table1[[#This Row],[סה"כ ימים]]-Table1[[#This Row],[סה"כ ימים לא כולל סופ"ש, פגרה וחגים]]</f>
        <v>1</v>
      </c>
      <c r="J484" s="21" t="s">
        <v>491</v>
      </c>
    </row>
    <row r="485" spans="1:10" ht="15.75" customHeight="1" thickBot="1" x14ac:dyDescent="0.25">
      <c r="A485" s="23" t="s">
        <v>471</v>
      </c>
      <c r="B485" s="23" t="s">
        <v>472</v>
      </c>
      <c r="C485" s="24"/>
      <c r="D485" s="21">
        <v>42789</v>
      </c>
      <c r="E485" s="21">
        <v>42789</v>
      </c>
      <c r="F485" s="25">
        <f>1+Table1[[#This Row],[חזרה מטוייב]]-Table1[[#This Row],[יציאה מטוייב]]</f>
        <v>1</v>
      </c>
      <c r="G485" s="25">
        <f>NETWORKDAYS.INTL(Table1[[#This Row],[יציאה מטוייב]],Table1[[#This Row],[חזרה מטוייב]],7)</f>
        <v>1</v>
      </c>
      <c r="H485" s="25">
        <f>NETWORKDAYS.INTL(Table1[[#This Row],[יציאה מטוייב]],Table1[[#This Row],[חזרה מטוייב]],7,Table3[מועדי חופשות])</f>
        <v>1</v>
      </c>
      <c r="I485" s="25">
        <f>Table1[[#This Row],[סה"כ ימים]]-Table1[[#This Row],[סה"כ ימים לא כולל סופ"ש, פגרה וחגים]]</f>
        <v>0</v>
      </c>
      <c r="J485" s="21" t="s">
        <v>491</v>
      </c>
    </row>
    <row r="486" spans="1:10" ht="15.75" customHeight="1" thickBot="1" x14ac:dyDescent="0.25">
      <c r="A486" s="23" t="s">
        <v>167</v>
      </c>
      <c r="B486" s="23" t="s">
        <v>472</v>
      </c>
      <c r="C486" s="24"/>
      <c r="D486" s="21">
        <v>42789</v>
      </c>
      <c r="E486" s="21">
        <v>42789</v>
      </c>
      <c r="F486" s="25">
        <f>1+Table1[[#This Row],[חזרה מטוייב]]-Table1[[#This Row],[יציאה מטוייב]]</f>
        <v>1</v>
      </c>
      <c r="G486" s="25">
        <f>NETWORKDAYS.INTL(Table1[[#This Row],[יציאה מטוייב]],Table1[[#This Row],[חזרה מטוייב]],7)</f>
        <v>1</v>
      </c>
      <c r="H486" s="25">
        <f>NETWORKDAYS.INTL(Table1[[#This Row],[יציאה מטוייב]],Table1[[#This Row],[חזרה מטוייב]],7,Table3[מועדי חופשות])</f>
        <v>1</v>
      </c>
      <c r="I486" s="25">
        <f>Table1[[#This Row],[סה"כ ימים]]-Table1[[#This Row],[סה"כ ימים לא כולל סופ"ש, פגרה וחגים]]</f>
        <v>0</v>
      </c>
      <c r="J486" s="21" t="s">
        <v>491</v>
      </c>
    </row>
    <row r="487" spans="1:10" ht="15.75" customHeight="1" thickBot="1" x14ac:dyDescent="0.25">
      <c r="A487" s="23" t="s">
        <v>468</v>
      </c>
      <c r="B487" s="23" t="s">
        <v>10</v>
      </c>
      <c r="C487" s="24"/>
      <c r="D487" s="21">
        <v>42767</v>
      </c>
      <c r="E487" s="21">
        <v>42768</v>
      </c>
      <c r="F487" s="25">
        <f>1+Table1[[#This Row],[חזרה מטוייב]]-Table1[[#This Row],[יציאה מטוייב]]</f>
        <v>2</v>
      </c>
      <c r="G487" s="25">
        <f>NETWORKDAYS.INTL(Table1[[#This Row],[יציאה מטוייב]],Table1[[#This Row],[חזרה מטוייב]],7)</f>
        <v>2</v>
      </c>
      <c r="H487" s="25">
        <f>NETWORKDAYS.INTL(Table1[[#This Row],[יציאה מטוייב]],Table1[[#This Row],[חזרה מטוייב]],7,Table3[מועדי חופשות])</f>
        <v>2</v>
      </c>
      <c r="I487" s="25">
        <f>Table1[[#This Row],[סה"כ ימים]]-Table1[[#This Row],[סה"כ ימים לא כולל סופ"ש, פגרה וחגים]]</f>
        <v>0</v>
      </c>
      <c r="J487" s="21" t="s">
        <v>491</v>
      </c>
    </row>
    <row r="488" spans="1:10" ht="15.75" customHeight="1" thickBot="1" x14ac:dyDescent="0.25">
      <c r="A488" s="23" t="s">
        <v>37</v>
      </c>
      <c r="B488" s="23" t="s">
        <v>13</v>
      </c>
      <c r="C488" s="24"/>
      <c r="D488" s="21">
        <v>42757</v>
      </c>
      <c r="E488" s="21">
        <v>42760</v>
      </c>
      <c r="F488" s="25">
        <f>1+Table1[[#This Row],[חזרה מטוייב]]-Table1[[#This Row],[יציאה מטוייב]]</f>
        <v>4</v>
      </c>
      <c r="G488" s="25">
        <f>NETWORKDAYS.INTL(Table1[[#This Row],[יציאה מטוייב]],Table1[[#This Row],[חזרה מטוייב]],7)</f>
        <v>4</v>
      </c>
      <c r="H488" s="25">
        <f>NETWORKDAYS.INTL(Table1[[#This Row],[יציאה מטוייב]],Table1[[#This Row],[חזרה מטוייב]],7,Table3[מועדי חופשות])</f>
        <v>4</v>
      </c>
      <c r="I488" s="25">
        <f>Table1[[#This Row],[סה"כ ימים]]-Table1[[#This Row],[סה"כ ימים לא כולל סופ"ש, פגרה וחגים]]</f>
        <v>0</v>
      </c>
      <c r="J488" s="21" t="s">
        <v>491</v>
      </c>
    </row>
    <row r="489" spans="1:10" ht="15.75" customHeight="1" thickBot="1" x14ac:dyDescent="0.25">
      <c r="A489" s="23" t="s">
        <v>136</v>
      </c>
      <c r="B489" s="23" t="s">
        <v>13</v>
      </c>
      <c r="C489" s="24"/>
      <c r="D489" s="21">
        <v>42757</v>
      </c>
      <c r="E489" s="21">
        <v>42760</v>
      </c>
      <c r="F489" s="25">
        <f>1+Table1[[#This Row],[חזרה מטוייב]]-Table1[[#This Row],[יציאה מטוייב]]</f>
        <v>4</v>
      </c>
      <c r="G489" s="25">
        <f>NETWORKDAYS.INTL(Table1[[#This Row],[יציאה מטוייב]],Table1[[#This Row],[חזרה מטוייב]],7)</f>
        <v>4</v>
      </c>
      <c r="H489" s="25">
        <f>NETWORKDAYS.INTL(Table1[[#This Row],[יציאה מטוייב]],Table1[[#This Row],[חזרה מטוייב]],7,Table3[מועדי חופשות])</f>
        <v>4</v>
      </c>
      <c r="I489" s="25">
        <f>Table1[[#This Row],[סה"כ ימים]]-Table1[[#This Row],[סה"כ ימים לא כולל סופ"ש, פגרה וחגים]]</f>
        <v>0</v>
      </c>
      <c r="J489" s="21" t="s">
        <v>491</v>
      </c>
    </row>
    <row r="490" spans="1:10" ht="15.75" customHeight="1" thickBot="1" x14ac:dyDescent="0.25">
      <c r="A490" s="23" t="s">
        <v>468</v>
      </c>
      <c r="B490" s="23" t="s">
        <v>473</v>
      </c>
      <c r="C490" s="24"/>
      <c r="D490" s="21">
        <v>42746</v>
      </c>
      <c r="E490" s="21">
        <v>42748</v>
      </c>
      <c r="F490" s="25">
        <f>1+Table1[[#This Row],[חזרה מטוייב]]-Table1[[#This Row],[יציאה מטוייב]]</f>
        <v>3</v>
      </c>
      <c r="G490" s="25">
        <f>NETWORKDAYS.INTL(Table1[[#This Row],[יציאה מטוייב]],Table1[[#This Row],[חזרה מטוייב]],7)</f>
        <v>2</v>
      </c>
      <c r="H490" s="25">
        <f>NETWORKDAYS.INTL(Table1[[#This Row],[יציאה מטוייב]],Table1[[#This Row],[חזרה מטוייב]],7,Table3[מועדי חופשות])</f>
        <v>2</v>
      </c>
      <c r="I490" s="25">
        <f>Table1[[#This Row],[סה"כ ימים]]-Table1[[#This Row],[סה"כ ימים לא כולל סופ"ש, פגרה וחגים]]</f>
        <v>1</v>
      </c>
      <c r="J490" s="21" t="s">
        <v>491</v>
      </c>
    </row>
    <row r="491" spans="1:10" ht="15.75" customHeight="1" thickBot="1" x14ac:dyDescent="0.25">
      <c r="A491" s="23" t="s">
        <v>77</v>
      </c>
      <c r="B491" s="23" t="s">
        <v>41</v>
      </c>
      <c r="C491" s="24"/>
      <c r="D491" s="21">
        <v>42726</v>
      </c>
      <c r="E491" s="21">
        <v>42726</v>
      </c>
      <c r="F491" s="25">
        <f>1+Table1[[#This Row],[חזרה מטוייב]]-Table1[[#This Row],[יציאה מטוייב]]</f>
        <v>1</v>
      </c>
      <c r="G491" s="25">
        <f>NETWORKDAYS.INTL(Table1[[#This Row],[יציאה מטוייב]],Table1[[#This Row],[חזרה מטוייב]],7)</f>
        <v>1</v>
      </c>
      <c r="H491" s="25">
        <f>NETWORKDAYS.INTL(Table1[[#This Row],[יציאה מטוייב]],Table1[[#This Row],[חזרה מטוייב]],7,Table3[מועדי חופשות])</f>
        <v>1</v>
      </c>
      <c r="I491" s="25">
        <f>Table1[[#This Row],[סה"כ ימים]]-Table1[[#This Row],[סה"כ ימים לא כולל סופ"ש, פגרה וחגים]]</f>
        <v>0</v>
      </c>
      <c r="J491" s="21" t="s">
        <v>491</v>
      </c>
    </row>
    <row r="492" spans="1:10" ht="15.75" customHeight="1" thickBot="1" x14ac:dyDescent="0.25">
      <c r="A492" s="23" t="s">
        <v>471</v>
      </c>
      <c r="B492" s="23" t="s">
        <v>177</v>
      </c>
      <c r="C492" s="24"/>
      <c r="D492" s="21">
        <v>42719</v>
      </c>
      <c r="E492" s="21">
        <v>42721</v>
      </c>
      <c r="F492" s="25">
        <f>1+Table1[[#This Row],[חזרה מטוייב]]-Table1[[#This Row],[יציאה מטוייב]]</f>
        <v>3</v>
      </c>
      <c r="G492" s="25">
        <f>NETWORKDAYS.INTL(Table1[[#This Row],[יציאה מטוייב]],Table1[[#This Row],[חזרה מטוייב]],7)</f>
        <v>1</v>
      </c>
      <c r="H492" s="25">
        <f>NETWORKDAYS.INTL(Table1[[#This Row],[יציאה מטוייב]],Table1[[#This Row],[חזרה מטוייב]],7,Table3[מועדי חופשות])</f>
        <v>1</v>
      </c>
      <c r="I492" s="25">
        <f>Table1[[#This Row],[סה"כ ימים]]-Table1[[#This Row],[סה"כ ימים לא כולל סופ"ש, פגרה וחגים]]</f>
        <v>2</v>
      </c>
      <c r="J492" s="21" t="s">
        <v>491</v>
      </c>
    </row>
    <row r="493" spans="1:10" ht="15.75" customHeight="1" thickBot="1" x14ac:dyDescent="0.25">
      <c r="A493" s="23" t="s">
        <v>468</v>
      </c>
      <c r="B493" s="23" t="s">
        <v>44</v>
      </c>
      <c r="C493" s="24"/>
      <c r="D493" s="21">
        <v>42697</v>
      </c>
      <c r="E493" s="21">
        <v>42699</v>
      </c>
      <c r="F493" s="25">
        <f>1+Table1[[#This Row],[חזרה מטוייב]]-Table1[[#This Row],[יציאה מטוייב]]</f>
        <v>3</v>
      </c>
      <c r="G493" s="25">
        <f>NETWORKDAYS.INTL(Table1[[#This Row],[יציאה מטוייב]],Table1[[#This Row],[חזרה מטוייב]],7)</f>
        <v>2</v>
      </c>
      <c r="H493" s="25">
        <f>NETWORKDAYS.INTL(Table1[[#This Row],[יציאה מטוייב]],Table1[[#This Row],[חזרה מטוייב]],7,Table3[מועדי חופשות])</f>
        <v>2</v>
      </c>
      <c r="I493" s="25">
        <f>Table1[[#This Row],[סה"כ ימים]]-Table1[[#This Row],[סה"כ ימים לא כולל סופ"ש, פגרה וחגים]]</f>
        <v>1</v>
      </c>
      <c r="J493" s="21" t="s">
        <v>491</v>
      </c>
    </row>
    <row r="494" spans="1:10" ht="15.75" customHeight="1" thickBot="1" x14ac:dyDescent="0.25">
      <c r="A494" s="23" t="s">
        <v>139</v>
      </c>
      <c r="B494" s="23" t="s">
        <v>44</v>
      </c>
      <c r="C494" s="24"/>
      <c r="D494" s="21">
        <v>42697</v>
      </c>
      <c r="E494" s="21">
        <v>42699</v>
      </c>
      <c r="F494" s="25">
        <f>1+Table1[[#This Row],[חזרה מטוייב]]-Table1[[#This Row],[יציאה מטוייב]]</f>
        <v>3</v>
      </c>
      <c r="G494" s="25">
        <f>NETWORKDAYS.INTL(Table1[[#This Row],[יציאה מטוייב]],Table1[[#This Row],[חזרה מטוייב]],7)</f>
        <v>2</v>
      </c>
      <c r="H494" s="25">
        <f>NETWORKDAYS.INTL(Table1[[#This Row],[יציאה מטוייב]],Table1[[#This Row],[חזרה מטוייב]],7,Table3[מועדי חופשות])</f>
        <v>2</v>
      </c>
      <c r="I494" s="25">
        <f>Table1[[#This Row],[סה"כ ימים]]-Table1[[#This Row],[סה"כ ימים לא כולל סופ"ש, פגרה וחגים]]</f>
        <v>1</v>
      </c>
      <c r="J494" s="21" t="s">
        <v>491</v>
      </c>
    </row>
    <row r="495" spans="1:10" ht="15.75" customHeight="1" thickBot="1" x14ac:dyDescent="0.25">
      <c r="A495" s="23" t="s">
        <v>89</v>
      </c>
      <c r="B495" s="23" t="s">
        <v>44</v>
      </c>
      <c r="C495" s="24"/>
      <c r="D495" s="21">
        <v>42697</v>
      </c>
      <c r="E495" s="21">
        <v>42699</v>
      </c>
      <c r="F495" s="25">
        <f>1+Table1[[#This Row],[חזרה מטוייב]]-Table1[[#This Row],[יציאה מטוייב]]</f>
        <v>3</v>
      </c>
      <c r="G495" s="25">
        <f>NETWORKDAYS.INTL(Table1[[#This Row],[יציאה מטוייב]],Table1[[#This Row],[חזרה מטוייב]],7)</f>
        <v>2</v>
      </c>
      <c r="H495" s="25">
        <f>NETWORKDAYS.INTL(Table1[[#This Row],[יציאה מטוייב]],Table1[[#This Row],[חזרה מטוייב]],7,Table3[מועדי חופשות])</f>
        <v>2</v>
      </c>
      <c r="I495" s="25">
        <f>Table1[[#This Row],[סה"כ ימים]]-Table1[[#This Row],[סה"כ ימים לא כולל סופ"ש, פגרה וחגים]]</f>
        <v>1</v>
      </c>
      <c r="J495" s="21" t="s">
        <v>491</v>
      </c>
    </row>
    <row r="496" spans="1:10" ht="15.75" customHeight="1" thickBot="1" x14ac:dyDescent="0.25">
      <c r="A496" s="23" t="s">
        <v>95</v>
      </c>
      <c r="B496" s="23" t="s">
        <v>44</v>
      </c>
      <c r="C496" s="24"/>
      <c r="D496" s="21">
        <v>42697</v>
      </c>
      <c r="E496" s="21">
        <v>42699</v>
      </c>
      <c r="F496" s="25">
        <f>1+Table1[[#This Row],[חזרה מטוייב]]-Table1[[#This Row],[יציאה מטוייב]]</f>
        <v>3</v>
      </c>
      <c r="G496" s="25">
        <f>NETWORKDAYS.INTL(Table1[[#This Row],[יציאה מטוייב]],Table1[[#This Row],[חזרה מטוייב]],7)</f>
        <v>2</v>
      </c>
      <c r="H496" s="25">
        <f>NETWORKDAYS.INTL(Table1[[#This Row],[יציאה מטוייב]],Table1[[#This Row],[חזרה מטוייב]],7,Table3[מועדי חופשות])</f>
        <v>2</v>
      </c>
      <c r="I496" s="25">
        <f>Table1[[#This Row],[סה"כ ימים]]-Table1[[#This Row],[סה"כ ימים לא כולל סופ"ש, פגרה וחגים]]</f>
        <v>1</v>
      </c>
      <c r="J496" s="21" t="s">
        <v>491</v>
      </c>
    </row>
    <row r="497" spans="1:10" ht="15.75" customHeight="1" thickBot="1" x14ac:dyDescent="0.25">
      <c r="A497" s="23" t="s">
        <v>58</v>
      </c>
      <c r="B497" s="23" t="s">
        <v>188</v>
      </c>
      <c r="C497" s="24"/>
      <c r="D497" s="21">
        <v>42692</v>
      </c>
      <c r="E497" s="21">
        <v>42695</v>
      </c>
      <c r="F497" s="25">
        <f>1+Table1[[#This Row],[חזרה מטוייב]]-Table1[[#This Row],[יציאה מטוייב]]</f>
        <v>4</v>
      </c>
      <c r="G497" s="25">
        <f>NETWORKDAYS.INTL(Table1[[#This Row],[יציאה מטוייב]],Table1[[#This Row],[חזרה מטוייב]],7)</f>
        <v>2</v>
      </c>
      <c r="H497" s="25">
        <f>NETWORKDAYS.INTL(Table1[[#This Row],[יציאה מטוייב]],Table1[[#This Row],[חזרה מטוייב]],7,Table3[מועדי חופשות])</f>
        <v>2</v>
      </c>
      <c r="I497" s="25">
        <f>Table1[[#This Row],[סה"כ ימים]]-Table1[[#This Row],[סה"כ ימים לא כולל סופ"ש, פגרה וחגים]]</f>
        <v>2</v>
      </c>
      <c r="J497" s="21" t="s">
        <v>491</v>
      </c>
    </row>
    <row r="498" spans="1:10" ht="15.75" customHeight="1" thickBot="1" x14ac:dyDescent="0.25">
      <c r="A498" s="23" t="s">
        <v>74</v>
      </c>
      <c r="B498" s="23" t="s">
        <v>188</v>
      </c>
      <c r="C498" s="24"/>
      <c r="D498" s="21">
        <v>42692</v>
      </c>
      <c r="E498" s="21">
        <v>42695</v>
      </c>
      <c r="F498" s="25">
        <f>1+Table1[[#This Row],[חזרה מטוייב]]-Table1[[#This Row],[יציאה מטוייב]]</f>
        <v>4</v>
      </c>
      <c r="G498" s="25">
        <f>NETWORKDAYS.INTL(Table1[[#This Row],[יציאה מטוייב]],Table1[[#This Row],[חזרה מטוייב]],7)</f>
        <v>2</v>
      </c>
      <c r="H498" s="25">
        <f>NETWORKDAYS.INTL(Table1[[#This Row],[יציאה מטוייב]],Table1[[#This Row],[חזרה מטוייב]],7,Table3[מועדי חופשות])</f>
        <v>2</v>
      </c>
      <c r="I498" s="25">
        <f>Table1[[#This Row],[סה"כ ימים]]-Table1[[#This Row],[סה"כ ימים לא כולל סופ"ש, פגרה וחגים]]</f>
        <v>2</v>
      </c>
      <c r="J498" s="21" t="s">
        <v>491</v>
      </c>
    </row>
    <row r="499" spans="1:10" ht="15.75" customHeight="1" thickBot="1" x14ac:dyDescent="0.25">
      <c r="A499" s="23" t="s">
        <v>105</v>
      </c>
      <c r="B499" s="23" t="s">
        <v>474</v>
      </c>
      <c r="C499" s="24"/>
      <c r="D499" s="21">
        <v>42684</v>
      </c>
      <c r="E499" s="21">
        <v>42691</v>
      </c>
      <c r="F499" s="25">
        <f>1+Table1[[#This Row],[חזרה מטוייב]]-Table1[[#This Row],[יציאה מטוייב]]</f>
        <v>8</v>
      </c>
      <c r="G499" s="25">
        <f>NETWORKDAYS.INTL(Table1[[#This Row],[יציאה מטוייב]],Table1[[#This Row],[חזרה מטוייב]],7)</f>
        <v>6</v>
      </c>
      <c r="H499" s="25">
        <f>NETWORKDAYS.INTL(Table1[[#This Row],[יציאה מטוייב]],Table1[[#This Row],[חזרה מטוייב]],7,Table3[מועדי חופשות])</f>
        <v>6</v>
      </c>
      <c r="I499" s="25">
        <f>Table1[[#This Row],[סה"כ ימים]]-Table1[[#This Row],[סה"כ ימים לא כולל סופ"ש, פגרה וחגים]]</f>
        <v>2</v>
      </c>
      <c r="J499" s="21" t="s">
        <v>491</v>
      </c>
    </row>
    <row r="500" spans="1:10" ht="15.75" customHeight="1" thickBot="1" x14ac:dyDescent="0.25">
      <c r="A500" s="23" t="s">
        <v>153</v>
      </c>
      <c r="B500" s="23" t="s">
        <v>474</v>
      </c>
      <c r="C500" s="24"/>
      <c r="D500" s="21">
        <v>42684</v>
      </c>
      <c r="E500" s="21">
        <v>42691</v>
      </c>
      <c r="F500" s="25">
        <f>1+Table1[[#This Row],[חזרה מטוייב]]-Table1[[#This Row],[יציאה מטוייב]]</f>
        <v>8</v>
      </c>
      <c r="G500" s="25">
        <f>NETWORKDAYS.INTL(Table1[[#This Row],[יציאה מטוייב]],Table1[[#This Row],[חזרה מטוייב]],7)</f>
        <v>6</v>
      </c>
      <c r="H500" s="25">
        <f>NETWORKDAYS.INTL(Table1[[#This Row],[יציאה מטוייב]],Table1[[#This Row],[חזרה מטוייב]],7,Table3[מועדי חופשות])</f>
        <v>6</v>
      </c>
      <c r="I500" s="25">
        <f>Table1[[#This Row],[סה"כ ימים]]-Table1[[#This Row],[סה"כ ימים לא כולל סופ"ש, פגרה וחגים]]</f>
        <v>2</v>
      </c>
      <c r="J500" s="21" t="s">
        <v>491</v>
      </c>
    </row>
    <row r="501" spans="1:10" ht="15.75" customHeight="1" thickBot="1" x14ac:dyDescent="0.25">
      <c r="A501" s="23" t="s">
        <v>113</v>
      </c>
      <c r="B501" s="23" t="s">
        <v>474</v>
      </c>
      <c r="C501" s="24"/>
      <c r="D501" s="21">
        <v>42684</v>
      </c>
      <c r="E501" s="21">
        <v>42691</v>
      </c>
      <c r="F501" s="25">
        <f>1+Table1[[#This Row],[חזרה מטוייב]]-Table1[[#This Row],[יציאה מטוייב]]</f>
        <v>8</v>
      </c>
      <c r="G501" s="25">
        <f>NETWORKDAYS.INTL(Table1[[#This Row],[יציאה מטוייב]],Table1[[#This Row],[חזרה מטוייב]],7)</f>
        <v>6</v>
      </c>
      <c r="H501" s="25">
        <f>NETWORKDAYS.INTL(Table1[[#This Row],[יציאה מטוייב]],Table1[[#This Row],[חזרה מטוייב]],7,Table3[מועדי חופשות])</f>
        <v>6</v>
      </c>
      <c r="I501" s="25">
        <f>Table1[[#This Row],[סה"כ ימים]]-Table1[[#This Row],[סה"כ ימים לא כולל סופ"ש, פגרה וחגים]]</f>
        <v>2</v>
      </c>
      <c r="J501" s="21" t="s">
        <v>491</v>
      </c>
    </row>
    <row r="502" spans="1:10" ht="15.75" customHeight="1" thickBot="1" x14ac:dyDescent="0.25">
      <c r="A502" s="23" t="s">
        <v>475</v>
      </c>
      <c r="B502" s="23" t="s">
        <v>90</v>
      </c>
      <c r="C502" s="24"/>
      <c r="D502" s="21">
        <v>42680</v>
      </c>
      <c r="E502" s="21">
        <v>42683</v>
      </c>
      <c r="F502" s="25">
        <f>1+Table1[[#This Row],[חזרה מטוייב]]-Table1[[#This Row],[יציאה מטוייב]]</f>
        <v>4</v>
      </c>
      <c r="G502" s="25">
        <f>NETWORKDAYS.INTL(Table1[[#This Row],[יציאה מטוייב]],Table1[[#This Row],[חזרה מטוייב]],7)</f>
        <v>4</v>
      </c>
      <c r="H502" s="25">
        <f>NETWORKDAYS.INTL(Table1[[#This Row],[יציאה מטוייב]],Table1[[#This Row],[חזרה מטוייב]],7,Table3[מועדי חופשות])</f>
        <v>4</v>
      </c>
      <c r="I502" s="25">
        <f>Table1[[#This Row],[סה"כ ימים]]-Table1[[#This Row],[סה"כ ימים לא כולל סופ"ש, פגרה וחגים]]</f>
        <v>0</v>
      </c>
      <c r="J502" s="21" t="s">
        <v>491</v>
      </c>
    </row>
    <row r="503" spans="1:10" ht="15.75" customHeight="1" thickBot="1" x14ac:dyDescent="0.25">
      <c r="A503" s="23" t="s">
        <v>93</v>
      </c>
      <c r="B503" s="23" t="s">
        <v>90</v>
      </c>
      <c r="C503" s="24"/>
      <c r="D503" s="21">
        <v>42680</v>
      </c>
      <c r="E503" s="21">
        <v>42683</v>
      </c>
      <c r="F503" s="25">
        <f>1+Table1[[#This Row],[חזרה מטוייב]]-Table1[[#This Row],[יציאה מטוייב]]</f>
        <v>4</v>
      </c>
      <c r="G503" s="25">
        <f>NETWORKDAYS.INTL(Table1[[#This Row],[יציאה מטוייב]],Table1[[#This Row],[חזרה מטוייב]],7)</f>
        <v>4</v>
      </c>
      <c r="H503" s="25">
        <f>NETWORKDAYS.INTL(Table1[[#This Row],[יציאה מטוייב]],Table1[[#This Row],[חזרה מטוייב]],7,Table3[מועדי חופשות])</f>
        <v>4</v>
      </c>
      <c r="I503" s="25">
        <f>Table1[[#This Row],[סה"כ ימים]]-Table1[[#This Row],[סה"כ ימים לא כולל סופ"ש, פגרה וחגים]]</f>
        <v>0</v>
      </c>
      <c r="J503" s="21" t="s">
        <v>491</v>
      </c>
    </row>
    <row r="504" spans="1:10" ht="15.75" customHeight="1" thickBot="1" x14ac:dyDescent="0.25">
      <c r="A504" s="23" t="s">
        <v>137</v>
      </c>
      <c r="B504" s="23" t="s">
        <v>90</v>
      </c>
      <c r="C504" s="24"/>
      <c r="D504" s="21">
        <v>42680</v>
      </c>
      <c r="E504" s="21">
        <v>42683</v>
      </c>
      <c r="F504" s="25">
        <f>1+Table1[[#This Row],[חזרה מטוייב]]-Table1[[#This Row],[יציאה מטוייב]]</f>
        <v>4</v>
      </c>
      <c r="G504" s="25">
        <f>NETWORKDAYS.INTL(Table1[[#This Row],[יציאה מטוייב]],Table1[[#This Row],[חזרה מטוייב]],7)</f>
        <v>4</v>
      </c>
      <c r="H504" s="25">
        <f>NETWORKDAYS.INTL(Table1[[#This Row],[יציאה מטוייב]],Table1[[#This Row],[חזרה מטוייב]],7,Table3[מועדי חופשות])</f>
        <v>4</v>
      </c>
      <c r="I504" s="25">
        <f>Table1[[#This Row],[סה"כ ימים]]-Table1[[#This Row],[סה"כ ימים לא כולל סופ"ש, פגרה וחגים]]</f>
        <v>0</v>
      </c>
      <c r="J504" s="21" t="s">
        <v>491</v>
      </c>
    </row>
    <row r="505" spans="1:10" ht="15.75" customHeight="1" thickBot="1" x14ac:dyDescent="0.25">
      <c r="A505" s="23" t="s">
        <v>37</v>
      </c>
      <c r="B505" s="23" t="s">
        <v>90</v>
      </c>
      <c r="C505" s="24"/>
      <c r="D505" s="21">
        <v>42680</v>
      </c>
      <c r="E505" s="21">
        <v>42683</v>
      </c>
      <c r="F505" s="25">
        <f>1+Table1[[#This Row],[חזרה מטוייב]]-Table1[[#This Row],[יציאה מטוייב]]</f>
        <v>4</v>
      </c>
      <c r="G505" s="25">
        <f>NETWORKDAYS.INTL(Table1[[#This Row],[יציאה מטוייב]],Table1[[#This Row],[חזרה מטוייב]],7)</f>
        <v>4</v>
      </c>
      <c r="H505" s="25">
        <f>NETWORKDAYS.INTL(Table1[[#This Row],[יציאה מטוייב]],Table1[[#This Row],[חזרה מטוייב]],7,Table3[מועדי חופשות])</f>
        <v>4</v>
      </c>
      <c r="I505" s="25">
        <f>Table1[[#This Row],[סה"כ ימים]]-Table1[[#This Row],[סה"כ ימים לא כולל סופ"ש, פגרה וחגים]]</f>
        <v>0</v>
      </c>
      <c r="J505" s="21" t="s">
        <v>491</v>
      </c>
    </row>
    <row r="506" spans="1:10" ht="15.75" customHeight="1" thickBot="1" x14ac:dyDescent="0.25">
      <c r="A506" s="23" t="s">
        <v>476</v>
      </c>
      <c r="B506" s="23" t="s">
        <v>177</v>
      </c>
      <c r="C506" s="24"/>
      <c r="D506" s="21">
        <v>42670</v>
      </c>
      <c r="E506" s="21">
        <v>42672</v>
      </c>
      <c r="F506" s="25">
        <f>1+Table1[[#This Row],[חזרה מטוייב]]-Table1[[#This Row],[יציאה מטוייב]]</f>
        <v>3</v>
      </c>
      <c r="G506" s="25">
        <f>NETWORKDAYS.INTL(Table1[[#This Row],[יציאה מטוייב]],Table1[[#This Row],[חזרה מטוייב]],7)</f>
        <v>1</v>
      </c>
      <c r="H506" s="25">
        <f>NETWORKDAYS.INTL(Table1[[#This Row],[יציאה מטוייב]],Table1[[#This Row],[חזרה מטוייב]],7,Table3[מועדי חופשות])</f>
        <v>0</v>
      </c>
      <c r="I506" s="25">
        <f>Table1[[#This Row],[סה"כ ימים]]-Table1[[#This Row],[סה"כ ימים לא כולל סופ"ש, פגרה וחגים]]</f>
        <v>3</v>
      </c>
      <c r="J506" s="21" t="s">
        <v>491</v>
      </c>
    </row>
    <row r="507" spans="1:10" ht="15.75" customHeight="1" thickBot="1" x14ac:dyDescent="0.25">
      <c r="A507" s="23" t="s">
        <v>92</v>
      </c>
      <c r="B507" s="23" t="s">
        <v>41</v>
      </c>
      <c r="C507" s="24"/>
      <c r="D507" s="21">
        <v>42666</v>
      </c>
      <c r="E507" s="21">
        <v>42670</v>
      </c>
      <c r="F507" s="25">
        <f>1+Table1[[#This Row],[חזרה מטוייב]]-Table1[[#This Row],[יציאה מטוייב]]</f>
        <v>5</v>
      </c>
      <c r="G507" s="25">
        <f>NETWORKDAYS.INTL(Table1[[#This Row],[יציאה מטוייב]],Table1[[#This Row],[חזרה מטוייב]],7)</f>
        <v>5</v>
      </c>
      <c r="H507" s="25">
        <f>NETWORKDAYS.INTL(Table1[[#This Row],[יציאה מטוייב]],Table1[[#This Row],[חזרה מטוייב]],7,Table3[מועדי חופשות])</f>
        <v>0</v>
      </c>
      <c r="I507" s="25">
        <f>Table1[[#This Row],[סה"כ ימים]]-Table1[[#This Row],[סה"כ ימים לא כולל סופ"ש, פגרה וחגים]]</f>
        <v>5</v>
      </c>
      <c r="J507" s="21" t="s">
        <v>491</v>
      </c>
    </row>
    <row r="508" spans="1:10" ht="15.75" customHeight="1" thickBot="1" x14ac:dyDescent="0.25">
      <c r="A508" s="23" t="s">
        <v>77</v>
      </c>
      <c r="B508" s="23" t="s">
        <v>41</v>
      </c>
      <c r="C508" s="24"/>
      <c r="D508" s="21">
        <v>42666</v>
      </c>
      <c r="E508" s="21">
        <v>42670</v>
      </c>
      <c r="F508" s="25">
        <f>1+Table1[[#This Row],[חזרה מטוייב]]-Table1[[#This Row],[יציאה מטוייב]]</f>
        <v>5</v>
      </c>
      <c r="G508" s="25">
        <f>NETWORKDAYS.INTL(Table1[[#This Row],[יציאה מטוייב]],Table1[[#This Row],[חזרה מטוייב]],7)</f>
        <v>5</v>
      </c>
      <c r="H508" s="25">
        <f>NETWORKDAYS.INTL(Table1[[#This Row],[יציאה מטוייב]],Table1[[#This Row],[חזרה מטוייב]],7,Table3[מועדי חופשות])</f>
        <v>0</v>
      </c>
      <c r="I508" s="25">
        <f>Table1[[#This Row],[סה"כ ימים]]-Table1[[#This Row],[סה"כ ימים לא כולל סופ"ש, פגרה וחגים]]</f>
        <v>5</v>
      </c>
      <c r="J508" s="21" t="s">
        <v>491</v>
      </c>
    </row>
    <row r="509" spans="1:10" ht="15.75" customHeight="1" thickBot="1" x14ac:dyDescent="0.25">
      <c r="A509" s="23" t="s">
        <v>55</v>
      </c>
      <c r="B509" s="23" t="s">
        <v>41</v>
      </c>
      <c r="C509" s="24"/>
      <c r="D509" s="21">
        <v>42666</v>
      </c>
      <c r="E509" s="21">
        <v>42670</v>
      </c>
      <c r="F509" s="25">
        <f>1+Table1[[#This Row],[חזרה מטוייב]]-Table1[[#This Row],[יציאה מטוייב]]</f>
        <v>5</v>
      </c>
      <c r="G509" s="25">
        <f>NETWORKDAYS.INTL(Table1[[#This Row],[יציאה מטוייב]],Table1[[#This Row],[חזרה מטוייב]],7)</f>
        <v>5</v>
      </c>
      <c r="H509" s="25">
        <f>NETWORKDAYS.INTL(Table1[[#This Row],[יציאה מטוייב]],Table1[[#This Row],[חזרה מטוייב]],7,Table3[מועדי חופשות])</f>
        <v>0</v>
      </c>
      <c r="I509" s="25">
        <f>Table1[[#This Row],[סה"כ ימים]]-Table1[[#This Row],[סה"כ ימים לא כולל סופ"ש, פגרה וחגים]]</f>
        <v>5</v>
      </c>
      <c r="J509" s="21" t="s">
        <v>491</v>
      </c>
    </row>
    <row r="510" spans="1:10" ht="15.75" customHeight="1" thickBot="1" x14ac:dyDescent="0.25">
      <c r="A510" s="23" t="s">
        <v>114</v>
      </c>
      <c r="B510" s="23" t="s">
        <v>44</v>
      </c>
      <c r="C510" s="24"/>
      <c r="D510" s="21">
        <v>42638</v>
      </c>
      <c r="E510" s="21">
        <v>42643</v>
      </c>
      <c r="F510" s="25">
        <f>1+Table1[[#This Row],[חזרה מטוייב]]-Table1[[#This Row],[יציאה מטוייב]]</f>
        <v>6</v>
      </c>
      <c r="G510" s="25">
        <f>NETWORKDAYS.INTL(Table1[[#This Row],[יציאה מטוייב]],Table1[[#This Row],[חזרה מטוייב]],7)</f>
        <v>5</v>
      </c>
      <c r="H510" s="25">
        <f>NETWORKDAYS.INTL(Table1[[#This Row],[יציאה מטוייב]],Table1[[#This Row],[חזרה מטוייב]],7,Table3[מועדי חופשות])</f>
        <v>0</v>
      </c>
      <c r="I510" s="25">
        <f>Table1[[#This Row],[סה"כ ימים]]-Table1[[#This Row],[סה"כ ימים לא כולל סופ"ש, פגרה וחגים]]</f>
        <v>6</v>
      </c>
      <c r="J510" s="21" t="s">
        <v>491</v>
      </c>
    </row>
    <row r="511" spans="1:10" ht="15.75" customHeight="1" thickBot="1" x14ac:dyDescent="0.25">
      <c r="A511" s="23" t="s">
        <v>107</v>
      </c>
      <c r="B511" s="23" t="s">
        <v>44</v>
      </c>
      <c r="C511" s="24"/>
      <c r="D511" s="21">
        <v>42638</v>
      </c>
      <c r="E511" s="21">
        <v>42643</v>
      </c>
      <c r="F511" s="25">
        <f>1+Table1[[#This Row],[חזרה מטוייב]]-Table1[[#This Row],[יציאה מטוייב]]</f>
        <v>6</v>
      </c>
      <c r="G511" s="25">
        <f>NETWORKDAYS.INTL(Table1[[#This Row],[יציאה מטוייב]],Table1[[#This Row],[חזרה מטוייב]],7)</f>
        <v>5</v>
      </c>
      <c r="H511" s="25">
        <f>NETWORKDAYS.INTL(Table1[[#This Row],[יציאה מטוייב]],Table1[[#This Row],[חזרה מטוייב]],7,Table3[מועדי חופשות])</f>
        <v>0</v>
      </c>
      <c r="I511" s="25">
        <f>Table1[[#This Row],[סה"כ ימים]]-Table1[[#This Row],[סה"כ ימים לא כולל סופ"ש, פגרה וחגים]]</f>
        <v>6</v>
      </c>
      <c r="J511" s="21" t="s">
        <v>491</v>
      </c>
    </row>
    <row r="512" spans="1:10" ht="15.75" customHeight="1" thickBot="1" x14ac:dyDescent="0.25">
      <c r="A512" s="23" t="s">
        <v>476</v>
      </c>
      <c r="B512" s="23" t="s">
        <v>44</v>
      </c>
      <c r="C512" s="24"/>
      <c r="D512" s="21">
        <v>42638</v>
      </c>
      <c r="E512" s="21">
        <v>42643</v>
      </c>
      <c r="F512" s="25">
        <f>1+Table1[[#This Row],[חזרה מטוייב]]-Table1[[#This Row],[יציאה מטוייב]]</f>
        <v>6</v>
      </c>
      <c r="G512" s="25">
        <f>NETWORKDAYS.INTL(Table1[[#This Row],[יציאה מטוייב]],Table1[[#This Row],[חזרה מטוייב]],7)</f>
        <v>5</v>
      </c>
      <c r="H512" s="25">
        <f>NETWORKDAYS.INTL(Table1[[#This Row],[יציאה מטוייב]],Table1[[#This Row],[חזרה מטוייב]],7,Table3[מועדי חופשות])</f>
        <v>0</v>
      </c>
      <c r="I512" s="25">
        <f>Table1[[#This Row],[סה"כ ימים]]-Table1[[#This Row],[סה"כ ימים לא כולל סופ"ש, פגרה וחגים]]</f>
        <v>6</v>
      </c>
      <c r="J512" s="21" t="s">
        <v>491</v>
      </c>
    </row>
    <row r="513" spans="1:10" ht="15.75" customHeight="1" thickBot="1" x14ac:dyDescent="0.25">
      <c r="A513" s="23" t="s">
        <v>86</v>
      </c>
      <c r="B513" s="23" t="s">
        <v>44</v>
      </c>
      <c r="C513" s="24"/>
      <c r="D513" s="21">
        <v>42638</v>
      </c>
      <c r="E513" s="21">
        <v>42643</v>
      </c>
      <c r="F513" s="25">
        <f>1+Table1[[#This Row],[חזרה מטוייב]]-Table1[[#This Row],[יציאה מטוייב]]</f>
        <v>6</v>
      </c>
      <c r="G513" s="25">
        <f>NETWORKDAYS.INTL(Table1[[#This Row],[יציאה מטוייב]],Table1[[#This Row],[חזרה מטוייב]],7)</f>
        <v>5</v>
      </c>
      <c r="H513" s="25">
        <f>NETWORKDAYS.INTL(Table1[[#This Row],[יציאה מטוייב]],Table1[[#This Row],[חזרה מטוייב]],7,Table3[מועדי חופשות])</f>
        <v>0</v>
      </c>
      <c r="I513" s="25">
        <f>Table1[[#This Row],[סה"כ ימים]]-Table1[[#This Row],[סה"כ ימים לא כולל סופ"ש, פגרה וחגים]]</f>
        <v>6</v>
      </c>
      <c r="J513" s="21" t="s">
        <v>491</v>
      </c>
    </row>
    <row r="514" spans="1:10" ht="15.75" customHeight="1" thickBot="1" x14ac:dyDescent="0.25">
      <c r="A514" s="23" t="s">
        <v>468</v>
      </c>
      <c r="B514" s="23" t="s">
        <v>13</v>
      </c>
      <c r="C514" s="24"/>
      <c r="D514" s="21">
        <v>42628</v>
      </c>
      <c r="E514" s="21">
        <v>42629</v>
      </c>
      <c r="F514" s="25">
        <f>1+Table1[[#This Row],[חזרה מטוייב]]-Table1[[#This Row],[יציאה מטוייב]]</f>
        <v>2</v>
      </c>
      <c r="G514" s="25">
        <f>NETWORKDAYS.INTL(Table1[[#This Row],[יציאה מטוייב]],Table1[[#This Row],[חזרה מטוייב]],7)</f>
        <v>1</v>
      </c>
      <c r="H514" s="25">
        <f>NETWORKDAYS.INTL(Table1[[#This Row],[יציאה מטוייב]],Table1[[#This Row],[חזרה מטוייב]],7,Table3[מועדי חופשות])</f>
        <v>0</v>
      </c>
      <c r="I514" s="25">
        <f>Table1[[#This Row],[סה"כ ימים]]-Table1[[#This Row],[סה"כ ימים לא כולל סופ"ש, פגרה וחגים]]</f>
        <v>2</v>
      </c>
      <c r="J514" s="21" t="s">
        <v>491</v>
      </c>
    </row>
    <row r="515" spans="1:10" ht="15.75" customHeight="1" thickBot="1" x14ac:dyDescent="0.25">
      <c r="A515" s="23" t="s">
        <v>77</v>
      </c>
      <c r="B515" s="23" t="s">
        <v>477</v>
      </c>
      <c r="C515" s="24"/>
      <c r="D515" s="21">
        <v>42627</v>
      </c>
      <c r="E515" s="21">
        <v>42627</v>
      </c>
      <c r="F515" s="25">
        <f>1+Table1[[#This Row],[חזרה מטוייב]]-Table1[[#This Row],[יציאה מטוייב]]</f>
        <v>1</v>
      </c>
      <c r="G515" s="25">
        <f>NETWORKDAYS.INTL(Table1[[#This Row],[יציאה מטוייב]],Table1[[#This Row],[חזרה מטוייב]],7)</f>
        <v>1</v>
      </c>
      <c r="H515" s="25">
        <f>NETWORKDAYS.INTL(Table1[[#This Row],[יציאה מטוייב]],Table1[[#This Row],[חזרה מטוייב]],7,Table3[מועדי חופשות])</f>
        <v>0</v>
      </c>
      <c r="I515" s="25">
        <f>Table1[[#This Row],[סה"כ ימים]]-Table1[[#This Row],[סה"כ ימים לא כולל סופ"ש, פגרה וחגים]]</f>
        <v>1</v>
      </c>
      <c r="J515" s="21" t="s">
        <v>491</v>
      </c>
    </row>
    <row r="516" spans="1:10" ht="15.75" customHeight="1" thickBot="1" x14ac:dyDescent="0.25">
      <c r="A516" s="23" t="s">
        <v>28</v>
      </c>
      <c r="B516" s="23" t="s">
        <v>477</v>
      </c>
      <c r="C516" s="24"/>
      <c r="D516" s="21">
        <v>42627</v>
      </c>
      <c r="E516" s="21">
        <v>42627</v>
      </c>
      <c r="F516" s="25">
        <f>1+Table1[[#This Row],[חזרה מטוייב]]-Table1[[#This Row],[יציאה מטוייב]]</f>
        <v>1</v>
      </c>
      <c r="G516" s="25">
        <f>NETWORKDAYS.INTL(Table1[[#This Row],[יציאה מטוייב]],Table1[[#This Row],[חזרה מטוייב]],7)</f>
        <v>1</v>
      </c>
      <c r="H516" s="25">
        <f>NETWORKDAYS.INTL(Table1[[#This Row],[יציאה מטוייב]],Table1[[#This Row],[חזרה מטוייב]],7,Table3[מועדי חופשות])</f>
        <v>0</v>
      </c>
      <c r="I516" s="25">
        <f>Table1[[#This Row],[סה"כ ימים]]-Table1[[#This Row],[סה"כ ימים לא כולל סופ"ש, פגרה וחגים]]</f>
        <v>1</v>
      </c>
      <c r="J516" s="21" t="s">
        <v>491</v>
      </c>
    </row>
    <row r="517" spans="1:10" ht="15.75" customHeight="1" thickBot="1" x14ac:dyDescent="0.25">
      <c r="A517" s="23" t="s">
        <v>100</v>
      </c>
      <c r="B517" s="23" t="s">
        <v>242</v>
      </c>
      <c r="C517" s="24"/>
      <c r="D517" s="21">
        <v>42597</v>
      </c>
      <c r="E517" s="21">
        <v>42597</v>
      </c>
      <c r="F517" s="25">
        <f>1+Table1[[#This Row],[חזרה מטוייב]]-Table1[[#This Row],[יציאה מטוייב]]</f>
        <v>1</v>
      </c>
      <c r="G517" s="25">
        <f>NETWORKDAYS.INTL(Table1[[#This Row],[יציאה מטוייב]],Table1[[#This Row],[חזרה מטוייב]],7)</f>
        <v>1</v>
      </c>
      <c r="H517" s="25">
        <f>NETWORKDAYS.INTL(Table1[[#This Row],[יציאה מטוייב]],Table1[[#This Row],[חזרה מטוייב]],7,Table3[מועדי חופשות])</f>
        <v>0</v>
      </c>
      <c r="I517" s="25">
        <f>Table1[[#This Row],[סה"כ ימים]]-Table1[[#This Row],[סה"כ ימים לא כולל סופ"ש, פגרה וחגים]]</f>
        <v>1</v>
      </c>
      <c r="J517" s="21" t="s">
        <v>491</v>
      </c>
    </row>
    <row r="518" spans="1:10" ht="15.75" customHeight="1" thickBot="1" x14ac:dyDescent="0.25">
      <c r="A518" s="23" t="s">
        <v>107</v>
      </c>
      <c r="B518" s="23" t="s">
        <v>242</v>
      </c>
      <c r="C518" s="24"/>
      <c r="D518" s="21">
        <v>42597</v>
      </c>
      <c r="E518" s="21">
        <v>42597</v>
      </c>
      <c r="F518" s="25">
        <f>1+Table1[[#This Row],[חזרה מטוייב]]-Table1[[#This Row],[יציאה מטוייב]]</f>
        <v>1</v>
      </c>
      <c r="G518" s="25">
        <f>NETWORKDAYS.INTL(Table1[[#This Row],[יציאה מטוייב]],Table1[[#This Row],[חזרה מטוייב]],7)</f>
        <v>1</v>
      </c>
      <c r="H518" s="25">
        <f>NETWORKDAYS.INTL(Table1[[#This Row],[יציאה מטוייב]],Table1[[#This Row],[חזרה מטוייב]],7,Table3[מועדי חופשות])</f>
        <v>0</v>
      </c>
      <c r="I518" s="25">
        <f>Table1[[#This Row],[סה"כ ימים]]-Table1[[#This Row],[סה"כ ימים לא כולל סופ"ש, פגרה וחגים]]</f>
        <v>1</v>
      </c>
      <c r="J518" s="21" t="s">
        <v>491</v>
      </c>
    </row>
    <row r="519" spans="1:10" ht="15.75" customHeight="1" thickBot="1" x14ac:dyDescent="0.25">
      <c r="A519" s="23" t="s">
        <v>86</v>
      </c>
      <c r="B519" s="23" t="s">
        <v>242</v>
      </c>
      <c r="C519" s="24"/>
      <c r="D519" s="21">
        <v>42597</v>
      </c>
      <c r="E519" s="21">
        <v>42597</v>
      </c>
      <c r="F519" s="25">
        <f>1+Table1[[#This Row],[חזרה מטוייב]]-Table1[[#This Row],[יציאה מטוייב]]</f>
        <v>1</v>
      </c>
      <c r="G519" s="25">
        <f>NETWORKDAYS.INTL(Table1[[#This Row],[יציאה מטוייב]],Table1[[#This Row],[חזרה מטוייב]],7)</f>
        <v>1</v>
      </c>
      <c r="H519" s="25">
        <f>NETWORKDAYS.INTL(Table1[[#This Row],[יציאה מטוייב]],Table1[[#This Row],[חזרה מטוייב]],7,Table3[מועדי חופשות])</f>
        <v>0</v>
      </c>
      <c r="I519" s="25">
        <f>Table1[[#This Row],[סה"כ ימים]]-Table1[[#This Row],[סה"כ ימים לא כולל סופ"ש, פגרה וחגים]]</f>
        <v>1</v>
      </c>
      <c r="J519" s="21" t="s">
        <v>491</v>
      </c>
    </row>
    <row r="520" spans="1:10" ht="15.75" customHeight="1" thickBot="1" x14ac:dyDescent="0.25">
      <c r="A520" s="23" t="s">
        <v>173</v>
      </c>
      <c r="B520" s="23" t="s">
        <v>242</v>
      </c>
      <c r="C520" s="24"/>
      <c r="D520" s="21">
        <v>42597</v>
      </c>
      <c r="E520" s="21">
        <v>42597</v>
      </c>
      <c r="F520" s="25">
        <f>1+Table1[[#This Row],[חזרה מטוייב]]-Table1[[#This Row],[יציאה מטוייב]]</f>
        <v>1</v>
      </c>
      <c r="G520" s="25">
        <f>NETWORKDAYS.INTL(Table1[[#This Row],[יציאה מטוייב]],Table1[[#This Row],[חזרה מטוייב]],7)</f>
        <v>1</v>
      </c>
      <c r="H520" s="25">
        <f>NETWORKDAYS.INTL(Table1[[#This Row],[יציאה מטוייב]],Table1[[#This Row],[חזרה מטוייב]],7,Table3[מועדי חופשות])</f>
        <v>0</v>
      </c>
      <c r="I520" s="25">
        <f>Table1[[#This Row],[סה"כ ימים]]-Table1[[#This Row],[סה"כ ימים לא כולל סופ"ש, פגרה וחגים]]</f>
        <v>1</v>
      </c>
      <c r="J520" s="21" t="s">
        <v>491</v>
      </c>
    </row>
    <row r="521" spans="1:10" ht="15.75" customHeight="1" thickBot="1" x14ac:dyDescent="0.25">
      <c r="A521" s="23" t="s">
        <v>118</v>
      </c>
      <c r="B521" s="23" t="s">
        <v>175</v>
      </c>
      <c r="C521" s="24"/>
      <c r="D521" s="21">
        <v>42555</v>
      </c>
      <c r="E521" s="21">
        <v>42555</v>
      </c>
      <c r="F521" s="25">
        <f>1+Table1[[#This Row],[חזרה מטוייב]]-Table1[[#This Row],[יציאה מטוייב]]</f>
        <v>1</v>
      </c>
      <c r="G521" s="25">
        <f>NETWORKDAYS.INTL(Table1[[#This Row],[יציאה מטוייב]],Table1[[#This Row],[חזרה מטוייב]],7)</f>
        <v>1</v>
      </c>
      <c r="H521" s="25">
        <f>NETWORKDAYS.INTL(Table1[[#This Row],[יציאה מטוייב]],Table1[[#This Row],[חזרה מטוייב]],7,Table3[מועדי חופשות])</f>
        <v>1</v>
      </c>
      <c r="I521" s="25">
        <f>Table1[[#This Row],[סה"כ ימים]]-Table1[[#This Row],[סה"כ ימים לא כולל סופ"ש, פגרה וחגים]]</f>
        <v>0</v>
      </c>
      <c r="J521" s="21" t="s">
        <v>491</v>
      </c>
    </row>
    <row r="522" spans="1:10" ht="15.75" customHeight="1" thickBot="1" x14ac:dyDescent="0.25">
      <c r="A522" s="23" t="s">
        <v>139</v>
      </c>
      <c r="B522" s="23" t="s">
        <v>175</v>
      </c>
      <c r="C522" s="24"/>
      <c r="D522" s="21">
        <v>42555</v>
      </c>
      <c r="E522" s="21">
        <v>42555</v>
      </c>
      <c r="F522" s="25">
        <f>1+Table1[[#This Row],[חזרה מטוייב]]-Table1[[#This Row],[יציאה מטוייב]]</f>
        <v>1</v>
      </c>
      <c r="G522" s="25">
        <f>NETWORKDAYS.INTL(Table1[[#This Row],[יציאה מטוייב]],Table1[[#This Row],[חזרה מטוייב]],7)</f>
        <v>1</v>
      </c>
      <c r="H522" s="25">
        <f>NETWORKDAYS.INTL(Table1[[#This Row],[יציאה מטוייב]],Table1[[#This Row],[חזרה מטוייב]],7,Table3[מועדי חופשות])</f>
        <v>1</v>
      </c>
      <c r="I522" s="25">
        <f>Table1[[#This Row],[סה"כ ימים]]-Table1[[#This Row],[סה"כ ימים לא כולל סופ"ש, פגרה וחגים]]</f>
        <v>0</v>
      </c>
      <c r="J522" s="21" t="s">
        <v>491</v>
      </c>
    </row>
    <row r="523" spans="1:10" ht="15.75" customHeight="1" thickBot="1" x14ac:dyDescent="0.25">
      <c r="A523" s="23" t="s">
        <v>28</v>
      </c>
      <c r="B523" s="23" t="s">
        <v>175</v>
      </c>
      <c r="C523" s="24"/>
      <c r="D523" s="21">
        <v>42555</v>
      </c>
      <c r="E523" s="21">
        <v>42555</v>
      </c>
      <c r="F523" s="25">
        <f>1+Table1[[#This Row],[חזרה מטוייב]]-Table1[[#This Row],[יציאה מטוייב]]</f>
        <v>1</v>
      </c>
      <c r="G523" s="25">
        <f>NETWORKDAYS.INTL(Table1[[#This Row],[יציאה מטוייב]],Table1[[#This Row],[חזרה מטוייב]],7)</f>
        <v>1</v>
      </c>
      <c r="H523" s="25">
        <f>NETWORKDAYS.INTL(Table1[[#This Row],[יציאה מטוייב]],Table1[[#This Row],[חזרה מטוייב]],7,Table3[מועדי חופשות])</f>
        <v>1</v>
      </c>
      <c r="I523" s="25">
        <f>Table1[[#This Row],[סה"כ ימים]]-Table1[[#This Row],[סה"כ ימים לא כולל סופ"ש, פגרה וחגים]]</f>
        <v>0</v>
      </c>
      <c r="J523" s="21" t="s">
        <v>491</v>
      </c>
    </row>
    <row r="524" spans="1:10" ht="15.75" customHeight="1" thickBot="1" x14ac:dyDescent="0.25">
      <c r="A524" s="23" t="s">
        <v>37</v>
      </c>
      <c r="B524" s="23" t="s">
        <v>13</v>
      </c>
      <c r="C524" s="24"/>
      <c r="D524" s="21">
        <v>42542</v>
      </c>
      <c r="E524" s="21">
        <v>42544</v>
      </c>
      <c r="F524" s="25">
        <f>1+Table1[[#This Row],[חזרה מטוייב]]-Table1[[#This Row],[יציאה מטוייב]]</f>
        <v>3</v>
      </c>
      <c r="G524" s="25">
        <f>NETWORKDAYS.INTL(Table1[[#This Row],[יציאה מטוייב]],Table1[[#This Row],[חזרה מטוייב]],7)</f>
        <v>3</v>
      </c>
      <c r="H524" s="25">
        <f>NETWORKDAYS.INTL(Table1[[#This Row],[יציאה מטוייב]],Table1[[#This Row],[חזרה מטוייב]],7,Table3[מועדי חופשות])</f>
        <v>3</v>
      </c>
      <c r="I524" s="25">
        <f>Table1[[#This Row],[סה"כ ימים]]-Table1[[#This Row],[סה"כ ימים לא כולל סופ"ש, פגרה וחגים]]</f>
        <v>0</v>
      </c>
      <c r="J524" s="21" t="s">
        <v>491</v>
      </c>
    </row>
    <row r="525" spans="1:10" ht="15.75" customHeight="1" thickBot="1" x14ac:dyDescent="0.25">
      <c r="A525" s="23" t="s">
        <v>89</v>
      </c>
      <c r="B525" s="23" t="s">
        <v>90</v>
      </c>
      <c r="C525" s="24"/>
      <c r="D525" s="21">
        <v>42527</v>
      </c>
      <c r="E525" s="21">
        <v>42531</v>
      </c>
      <c r="F525" s="25">
        <f>1+Table1[[#This Row],[חזרה מטוייב]]-Table1[[#This Row],[יציאה מטוייב]]</f>
        <v>5</v>
      </c>
      <c r="G525" s="25">
        <f>NETWORKDAYS.INTL(Table1[[#This Row],[יציאה מטוייב]],Table1[[#This Row],[חזרה מטוייב]],7)</f>
        <v>4</v>
      </c>
      <c r="H525" s="25">
        <f>NETWORKDAYS.INTL(Table1[[#This Row],[יציאה מטוייב]],Table1[[#This Row],[חזרה מטוייב]],7,Table3[מועדי חופשות])</f>
        <v>4</v>
      </c>
      <c r="I525" s="25">
        <f>Table1[[#This Row],[סה"כ ימים]]-Table1[[#This Row],[סה"כ ימים לא כולל סופ"ש, פגרה וחגים]]</f>
        <v>1</v>
      </c>
      <c r="J525" s="21" t="s">
        <v>491</v>
      </c>
    </row>
    <row r="526" spans="1:10" ht="15.75" customHeight="1" thickBot="1" x14ac:dyDescent="0.25">
      <c r="A526" s="23" t="s">
        <v>93</v>
      </c>
      <c r="B526" s="23" t="s">
        <v>478</v>
      </c>
      <c r="C526" s="24"/>
      <c r="D526" s="21">
        <v>42526</v>
      </c>
      <c r="E526" s="21">
        <v>42531</v>
      </c>
      <c r="F526" s="25">
        <f>1+Table1[[#This Row],[חזרה מטוייב]]-Table1[[#This Row],[יציאה מטוייב]]</f>
        <v>6</v>
      </c>
      <c r="G526" s="25">
        <f>NETWORKDAYS.INTL(Table1[[#This Row],[יציאה מטוייב]],Table1[[#This Row],[חזרה מטוייב]],7)</f>
        <v>5</v>
      </c>
      <c r="H526" s="25">
        <f>NETWORKDAYS.INTL(Table1[[#This Row],[יציאה מטוייב]],Table1[[#This Row],[חזרה מטוייב]],7,Table3[מועדי חופשות])</f>
        <v>5</v>
      </c>
      <c r="I526" s="25">
        <f>Table1[[#This Row],[סה"כ ימים]]-Table1[[#This Row],[סה"כ ימים לא כולל סופ"ש, פגרה וחגים]]</f>
        <v>1</v>
      </c>
      <c r="J526" s="21" t="s">
        <v>491</v>
      </c>
    </row>
    <row r="527" spans="1:10" ht="15.75" customHeight="1" thickBot="1" x14ac:dyDescent="0.25">
      <c r="A527" s="23" t="s">
        <v>62</v>
      </c>
      <c r="B527" s="23" t="s">
        <v>10</v>
      </c>
      <c r="C527" s="24"/>
      <c r="D527" s="21">
        <v>42523</v>
      </c>
      <c r="E527" s="21">
        <v>42526</v>
      </c>
      <c r="F527" s="25">
        <f>1+Table1[[#This Row],[חזרה מטוייב]]-Table1[[#This Row],[יציאה מטוייב]]</f>
        <v>4</v>
      </c>
      <c r="G527" s="25">
        <f>NETWORKDAYS.INTL(Table1[[#This Row],[יציאה מטוייב]],Table1[[#This Row],[חזרה מטוייב]],7)</f>
        <v>2</v>
      </c>
      <c r="H527" s="25">
        <f>NETWORKDAYS.INTL(Table1[[#This Row],[יציאה מטוייב]],Table1[[#This Row],[חזרה מטוייב]],7,Table3[מועדי חופשות])</f>
        <v>2</v>
      </c>
      <c r="I527" s="25">
        <f>Table1[[#This Row],[סה"כ ימים]]-Table1[[#This Row],[סה"כ ימים לא כולל סופ"ש, פגרה וחגים]]</f>
        <v>2</v>
      </c>
      <c r="J527" s="21" t="s">
        <v>491</v>
      </c>
    </row>
    <row r="528" spans="1:10" ht="15.75" customHeight="1" thickBot="1" x14ac:dyDescent="0.25">
      <c r="A528" s="23" t="s">
        <v>119</v>
      </c>
      <c r="B528" s="23" t="s">
        <v>10</v>
      </c>
      <c r="C528" s="24"/>
      <c r="D528" s="21">
        <v>42523</v>
      </c>
      <c r="E528" s="21">
        <v>42526</v>
      </c>
      <c r="F528" s="25">
        <f>1+Table1[[#This Row],[חזרה מטוייב]]-Table1[[#This Row],[יציאה מטוייב]]</f>
        <v>4</v>
      </c>
      <c r="G528" s="25">
        <f>NETWORKDAYS.INTL(Table1[[#This Row],[יציאה מטוייב]],Table1[[#This Row],[חזרה מטוייב]],7)</f>
        <v>2</v>
      </c>
      <c r="H528" s="25">
        <f>NETWORKDAYS.INTL(Table1[[#This Row],[יציאה מטוייב]],Table1[[#This Row],[חזרה מטוייב]],7,Table3[מועדי חופשות])</f>
        <v>2</v>
      </c>
      <c r="I528" s="25">
        <f>Table1[[#This Row],[סה"כ ימים]]-Table1[[#This Row],[סה"כ ימים לא כולל סופ"ש, פגרה וחגים]]</f>
        <v>2</v>
      </c>
      <c r="J528" s="21" t="s">
        <v>491</v>
      </c>
    </row>
    <row r="529" spans="1:10" ht="15.75" customHeight="1" thickBot="1" x14ac:dyDescent="0.25">
      <c r="A529" s="23" t="s">
        <v>116</v>
      </c>
      <c r="B529" s="23" t="s">
        <v>10</v>
      </c>
      <c r="C529" s="24"/>
      <c r="D529" s="21">
        <v>42523</v>
      </c>
      <c r="E529" s="21">
        <v>42526</v>
      </c>
      <c r="F529" s="25">
        <f>1+Table1[[#This Row],[חזרה מטוייב]]-Table1[[#This Row],[יציאה מטוייב]]</f>
        <v>4</v>
      </c>
      <c r="G529" s="25">
        <f>NETWORKDAYS.INTL(Table1[[#This Row],[יציאה מטוייב]],Table1[[#This Row],[חזרה מטוייב]],7)</f>
        <v>2</v>
      </c>
      <c r="H529" s="25">
        <f>NETWORKDAYS.INTL(Table1[[#This Row],[יציאה מטוייב]],Table1[[#This Row],[חזרה מטוייב]],7,Table3[מועדי חופשות])</f>
        <v>2</v>
      </c>
      <c r="I529" s="25">
        <f>Table1[[#This Row],[סה"כ ימים]]-Table1[[#This Row],[סה"כ ימים לא כולל סופ"ש, פגרה וחגים]]</f>
        <v>2</v>
      </c>
      <c r="J529" s="21" t="s">
        <v>491</v>
      </c>
    </row>
    <row r="530" spans="1:10" ht="15.75" customHeight="1" thickBot="1" x14ac:dyDescent="0.25">
      <c r="A530" s="23" t="s">
        <v>86</v>
      </c>
      <c r="B530" s="23" t="s">
        <v>10</v>
      </c>
      <c r="C530" s="24"/>
      <c r="D530" s="21">
        <v>42523</v>
      </c>
      <c r="E530" s="21">
        <v>42526</v>
      </c>
      <c r="F530" s="25">
        <f>1+Table1[[#This Row],[חזרה מטוייב]]-Table1[[#This Row],[יציאה מטוייב]]</f>
        <v>4</v>
      </c>
      <c r="G530" s="25">
        <f>NETWORKDAYS.INTL(Table1[[#This Row],[יציאה מטוייב]],Table1[[#This Row],[חזרה מטוייב]],7)</f>
        <v>2</v>
      </c>
      <c r="H530" s="25">
        <f>NETWORKDAYS.INTL(Table1[[#This Row],[יציאה מטוייב]],Table1[[#This Row],[חזרה מטוייב]],7,Table3[מועדי חופשות])</f>
        <v>2</v>
      </c>
      <c r="I530" s="25">
        <f>Table1[[#This Row],[סה"כ ימים]]-Table1[[#This Row],[סה"כ ימים לא כולל סופ"ש, פגרה וחגים]]</f>
        <v>2</v>
      </c>
      <c r="J530" s="21" t="s">
        <v>491</v>
      </c>
    </row>
    <row r="531" spans="1:10" ht="15.75" customHeight="1" thickBot="1" x14ac:dyDescent="0.25">
      <c r="A531" s="23" t="s">
        <v>89</v>
      </c>
      <c r="B531" s="23" t="s">
        <v>10</v>
      </c>
      <c r="C531" s="24"/>
      <c r="D531" s="21">
        <v>42523</v>
      </c>
      <c r="E531" s="21">
        <v>42526</v>
      </c>
      <c r="F531" s="25">
        <f>1+Table1[[#This Row],[חזרה מטוייב]]-Table1[[#This Row],[יציאה מטוייב]]</f>
        <v>4</v>
      </c>
      <c r="G531" s="25">
        <f>NETWORKDAYS.INTL(Table1[[#This Row],[יציאה מטוייב]],Table1[[#This Row],[חזרה מטוייב]],7)</f>
        <v>2</v>
      </c>
      <c r="H531" s="25">
        <f>NETWORKDAYS.INTL(Table1[[#This Row],[יציאה מטוייב]],Table1[[#This Row],[חזרה מטוייב]],7,Table3[מועדי חופשות])</f>
        <v>2</v>
      </c>
      <c r="I531" s="25">
        <f>Table1[[#This Row],[סה"כ ימים]]-Table1[[#This Row],[סה"כ ימים לא כולל סופ"ש, פגרה וחגים]]</f>
        <v>2</v>
      </c>
      <c r="J531" s="21" t="s">
        <v>491</v>
      </c>
    </row>
    <row r="532" spans="1:10" ht="15.75" customHeight="1" thickBot="1" x14ac:dyDescent="0.25">
      <c r="A532" s="23" t="s">
        <v>139</v>
      </c>
      <c r="B532" s="23" t="s">
        <v>10</v>
      </c>
      <c r="C532" s="24"/>
      <c r="D532" s="21">
        <v>42523</v>
      </c>
      <c r="E532" s="21">
        <v>42526</v>
      </c>
      <c r="F532" s="25">
        <f>1+Table1[[#This Row],[חזרה מטוייב]]-Table1[[#This Row],[יציאה מטוייב]]</f>
        <v>4</v>
      </c>
      <c r="G532" s="25">
        <f>NETWORKDAYS.INTL(Table1[[#This Row],[יציאה מטוייב]],Table1[[#This Row],[חזרה מטוייב]],7)</f>
        <v>2</v>
      </c>
      <c r="H532" s="25">
        <f>NETWORKDAYS.INTL(Table1[[#This Row],[יציאה מטוייב]],Table1[[#This Row],[חזרה מטוייב]],7,Table3[מועדי חופשות])</f>
        <v>2</v>
      </c>
      <c r="I532" s="25">
        <f>Table1[[#This Row],[סה"כ ימים]]-Table1[[#This Row],[סה"כ ימים לא כולל סופ"ש, פגרה וחגים]]</f>
        <v>2</v>
      </c>
      <c r="J532" s="21" t="s">
        <v>491</v>
      </c>
    </row>
    <row r="533" spans="1:10" ht="15.75" customHeight="1" thickBot="1" x14ac:dyDescent="0.25">
      <c r="A533" s="23" t="s">
        <v>77</v>
      </c>
      <c r="B533" s="23" t="s">
        <v>479</v>
      </c>
      <c r="C533" s="24"/>
      <c r="D533" s="21">
        <v>42522</v>
      </c>
      <c r="E533" s="21">
        <v>42527</v>
      </c>
      <c r="F533" s="25">
        <f>1+Table1[[#This Row],[חזרה מטוייב]]-Table1[[#This Row],[יציאה מטוייב]]</f>
        <v>6</v>
      </c>
      <c r="G533" s="25">
        <f>NETWORKDAYS.INTL(Table1[[#This Row],[יציאה מטוייב]],Table1[[#This Row],[חזרה מטוייב]],7)</f>
        <v>4</v>
      </c>
      <c r="H533" s="25">
        <f>NETWORKDAYS.INTL(Table1[[#This Row],[יציאה מטוייב]],Table1[[#This Row],[חזרה מטוייב]],7,Table3[מועדי חופשות])</f>
        <v>4</v>
      </c>
      <c r="I533" s="25">
        <f>Table1[[#This Row],[סה"כ ימים]]-Table1[[#This Row],[סה"כ ימים לא כולל סופ"ש, פגרה וחגים]]</f>
        <v>2</v>
      </c>
      <c r="J533" s="21" t="s">
        <v>491</v>
      </c>
    </row>
    <row r="534" spans="1:10" ht="15.75" customHeight="1" thickBot="1" x14ac:dyDescent="0.25">
      <c r="A534" s="23" t="s">
        <v>28</v>
      </c>
      <c r="B534" s="23" t="s">
        <v>479</v>
      </c>
      <c r="C534" s="24"/>
      <c r="D534" s="21">
        <v>42522</v>
      </c>
      <c r="E534" s="21">
        <v>42527</v>
      </c>
      <c r="F534" s="25">
        <f>1+Table1[[#This Row],[חזרה מטוייב]]-Table1[[#This Row],[יציאה מטוייב]]</f>
        <v>6</v>
      </c>
      <c r="G534" s="25">
        <f>NETWORKDAYS.INTL(Table1[[#This Row],[יציאה מטוייב]],Table1[[#This Row],[חזרה מטוייב]],7)</f>
        <v>4</v>
      </c>
      <c r="H534" s="25">
        <f>NETWORKDAYS.INTL(Table1[[#This Row],[יציאה מטוייב]],Table1[[#This Row],[חזרה מטוייב]],7,Table3[מועדי חופשות])</f>
        <v>4</v>
      </c>
      <c r="I534" s="25">
        <f>Table1[[#This Row],[סה"כ ימים]]-Table1[[#This Row],[סה"כ ימים לא כולל סופ"ש, פגרה וחגים]]</f>
        <v>2</v>
      </c>
      <c r="J534" s="21" t="s">
        <v>491</v>
      </c>
    </row>
    <row r="535" spans="1:10" ht="15.75" customHeight="1" thickBot="1" x14ac:dyDescent="0.25">
      <c r="A535" s="23" t="s">
        <v>55</v>
      </c>
      <c r="B535" s="23" t="s">
        <v>41</v>
      </c>
      <c r="C535" s="24"/>
      <c r="D535" s="21">
        <v>42521</v>
      </c>
      <c r="E535" s="21">
        <v>42523</v>
      </c>
      <c r="F535" s="25">
        <f>1+Table1[[#This Row],[חזרה מטוייב]]-Table1[[#This Row],[יציאה מטוייב]]</f>
        <v>3</v>
      </c>
      <c r="G535" s="25">
        <f>NETWORKDAYS.INTL(Table1[[#This Row],[יציאה מטוייב]],Table1[[#This Row],[חזרה מטוייב]],7)</f>
        <v>3</v>
      </c>
      <c r="H535" s="25">
        <f>NETWORKDAYS.INTL(Table1[[#This Row],[יציאה מטוייב]],Table1[[#This Row],[חזרה מטוייב]],7,Table3[מועדי חופשות])</f>
        <v>3</v>
      </c>
      <c r="I535" s="25">
        <f>Table1[[#This Row],[סה"כ ימים]]-Table1[[#This Row],[סה"כ ימים לא כולל סופ"ש, פגרה וחגים]]</f>
        <v>0</v>
      </c>
      <c r="J535" s="21" t="s">
        <v>491</v>
      </c>
    </row>
    <row r="536" spans="1:10" ht="15.75" customHeight="1" thickBot="1" x14ac:dyDescent="0.25">
      <c r="A536" s="23" t="s">
        <v>79</v>
      </c>
      <c r="B536" s="23" t="s">
        <v>41</v>
      </c>
      <c r="C536" s="24"/>
      <c r="D536" s="21">
        <v>42521</v>
      </c>
      <c r="E536" s="21">
        <v>42523</v>
      </c>
      <c r="F536" s="25">
        <f>1+Table1[[#This Row],[חזרה מטוייב]]-Table1[[#This Row],[יציאה מטוייב]]</f>
        <v>3</v>
      </c>
      <c r="G536" s="25">
        <f>NETWORKDAYS.INTL(Table1[[#This Row],[יציאה מטוייב]],Table1[[#This Row],[חזרה מטוייב]],7)</f>
        <v>3</v>
      </c>
      <c r="H536" s="25">
        <f>NETWORKDAYS.INTL(Table1[[#This Row],[יציאה מטוייב]],Table1[[#This Row],[חזרה מטוייב]],7,Table3[מועדי חופשות])</f>
        <v>3</v>
      </c>
      <c r="I536" s="25">
        <f>Table1[[#This Row],[סה"כ ימים]]-Table1[[#This Row],[סה"כ ימים לא כולל סופ"ש, פגרה וחגים]]</f>
        <v>0</v>
      </c>
      <c r="J536" s="21" t="s">
        <v>491</v>
      </c>
    </row>
    <row r="537" spans="1:10" ht="15.75" customHeight="1" thickBot="1" x14ac:dyDescent="0.25">
      <c r="A537" s="23" t="s">
        <v>92</v>
      </c>
      <c r="B537" s="23" t="s">
        <v>38</v>
      </c>
      <c r="C537" s="24"/>
      <c r="D537" s="21">
        <v>42519</v>
      </c>
      <c r="E537" s="21">
        <v>42521</v>
      </c>
      <c r="F537" s="25">
        <f>1+Table1[[#This Row],[חזרה מטוייב]]-Table1[[#This Row],[יציאה מטוייב]]</f>
        <v>3</v>
      </c>
      <c r="G537" s="25">
        <f>NETWORKDAYS.INTL(Table1[[#This Row],[יציאה מטוייב]],Table1[[#This Row],[חזרה מטוייב]],7)</f>
        <v>3</v>
      </c>
      <c r="H537" s="25">
        <f>NETWORKDAYS.INTL(Table1[[#This Row],[יציאה מטוייב]],Table1[[#This Row],[חזרה מטוייב]],7,Table3[מועדי חופשות])</f>
        <v>3</v>
      </c>
      <c r="I537" s="25">
        <f>Table1[[#This Row],[סה"כ ימים]]-Table1[[#This Row],[סה"כ ימים לא כולל סופ"ש, פגרה וחגים]]</f>
        <v>0</v>
      </c>
      <c r="J537" s="21" t="s">
        <v>491</v>
      </c>
    </row>
    <row r="538" spans="1:10" ht="15.75" customHeight="1" thickBot="1" x14ac:dyDescent="0.25">
      <c r="A538" s="23" t="s">
        <v>136</v>
      </c>
      <c r="B538" s="23" t="s">
        <v>38</v>
      </c>
      <c r="C538" s="24"/>
      <c r="D538" s="21">
        <v>42519</v>
      </c>
      <c r="E538" s="21">
        <v>42521</v>
      </c>
      <c r="F538" s="25">
        <f>1+Table1[[#This Row],[חזרה מטוייב]]-Table1[[#This Row],[יציאה מטוייב]]</f>
        <v>3</v>
      </c>
      <c r="G538" s="25">
        <f>NETWORKDAYS.INTL(Table1[[#This Row],[יציאה מטוייב]],Table1[[#This Row],[חזרה מטוייב]],7)</f>
        <v>3</v>
      </c>
      <c r="H538" s="25">
        <f>NETWORKDAYS.INTL(Table1[[#This Row],[יציאה מטוייב]],Table1[[#This Row],[חזרה מטוייב]],7,Table3[מועדי חופשות])</f>
        <v>3</v>
      </c>
      <c r="I538" s="25">
        <f>Table1[[#This Row],[סה"כ ימים]]-Table1[[#This Row],[סה"כ ימים לא כולל סופ"ש, פגרה וחגים]]</f>
        <v>0</v>
      </c>
      <c r="J538" s="21" t="s">
        <v>491</v>
      </c>
    </row>
    <row r="539" spans="1:10" ht="15.75" customHeight="1" thickBot="1" x14ac:dyDescent="0.25">
      <c r="A539" s="4" t="s">
        <v>190</v>
      </c>
      <c r="B539" s="23" t="s">
        <v>38</v>
      </c>
      <c r="C539" s="24"/>
      <c r="D539" s="21">
        <v>42519</v>
      </c>
      <c r="E539" s="21">
        <v>42521</v>
      </c>
      <c r="F539" s="25">
        <f>1+Table1[[#This Row],[חזרה מטוייב]]-Table1[[#This Row],[יציאה מטוייב]]</f>
        <v>3</v>
      </c>
      <c r="G539" s="25">
        <f>NETWORKDAYS.INTL(Table1[[#This Row],[יציאה מטוייב]],Table1[[#This Row],[חזרה מטוייב]],7)</f>
        <v>3</v>
      </c>
      <c r="H539" s="25">
        <f>NETWORKDAYS.INTL(Table1[[#This Row],[יציאה מטוייב]],Table1[[#This Row],[חזרה מטוייב]],7,Table3[מועדי חופשות])</f>
        <v>3</v>
      </c>
      <c r="I539" s="25">
        <f>Table1[[#This Row],[סה"כ ימים]]-Table1[[#This Row],[סה"כ ימים לא כולל סופ"ש, פגרה וחגים]]</f>
        <v>0</v>
      </c>
      <c r="J539" s="21" t="s">
        <v>491</v>
      </c>
    </row>
    <row r="540" spans="1:10" ht="15.75" customHeight="1" thickBot="1" x14ac:dyDescent="0.25">
      <c r="A540" s="23" t="s">
        <v>3</v>
      </c>
      <c r="B540" s="23" t="s">
        <v>38</v>
      </c>
      <c r="C540" s="24"/>
      <c r="D540" s="21">
        <v>42519</v>
      </c>
      <c r="E540" s="21">
        <v>42521</v>
      </c>
      <c r="F540" s="25">
        <f>1+Table1[[#This Row],[חזרה מטוייב]]-Table1[[#This Row],[יציאה מטוייב]]</f>
        <v>3</v>
      </c>
      <c r="G540" s="25">
        <f>NETWORKDAYS.INTL(Table1[[#This Row],[יציאה מטוייב]],Table1[[#This Row],[חזרה מטוייב]],7)</f>
        <v>3</v>
      </c>
      <c r="H540" s="25">
        <f>NETWORKDAYS.INTL(Table1[[#This Row],[יציאה מטוייב]],Table1[[#This Row],[חזרה מטוייב]],7,Table3[מועדי חופשות])</f>
        <v>3</v>
      </c>
      <c r="I540" s="25">
        <f>Table1[[#This Row],[סה"כ ימים]]-Table1[[#This Row],[סה"כ ימים לא כולל סופ"ש, פגרה וחגים]]</f>
        <v>0</v>
      </c>
      <c r="J540" s="21" t="s">
        <v>491</v>
      </c>
    </row>
    <row r="541" spans="1:10" ht="15.75" customHeight="1" thickBot="1" x14ac:dyDescent="0.25">
      <c r="A541" s="23" t="s">
        <v>172</v>
      </c>
      <c r="B541" s="23" t="s">
        <v>38</v>
      </c>
      <c r="C541" s="24"/>
      <c r="D541" s="21">
        <v>42519</v>
      </c>
      <c r="E541" s="21">
        <v>42521</v>
      </c>
      <c r="F541" s="25">
        <f>1+Table1[[#This Row],[חזרה מטוייב]]-Table1[[#This Row],[יציאה מטוייב]]</f>
        <v>3</v>
      </c>
      <c r="G541" s="25">
        <f>NETWORKDAYS.INTL(Table1[[#This Row],[יציאה מטוייב]],Table1[[#This Row],[חזרה מטוייב]],7)</f>
        <v>3</v>
      </c>
      <c r="H541" s="25">
        <f>NETWORKDAYS.INTL(Table1[[#This Row],[יציאה מטוייב]],Table1[[#This Row],[חזרה מטוייב]],7,Table3[מועדי חופשות])</f>
        <v>3</v>
      </c>
      <c r="I541" s="25">
        <f>Table1[[#This Row],[סה"כ ימים]]-Table1[[#This Row],[סה"כ ימים לא כולל סופ"ש, פגרה וחגים]]</f>
        <v>0</v>
      </c>
      <c r="J541" s="21" t="s">
        <v>491</v>
      </c>
    </row>
    <row r="542" spans="1:10" ht="15.75" customHeight="1" thickBot="1" x14ac:dyDescent="0.25">
      <c r="A542" s="23" t="s">
        <v>34</v>
      </c>
      <c r="B542" s="23" t="s">
        <v>38</v>
      </c>
      <c r="C542" s="24"/>
      <c r="D542" s="21">
        <v>42519</v>
      </c>
      <c r="E542" s="21">
        <v>42521</v>
      </c>
      <c r="F542" s="25">
        <f>1+Table1[[#This Row],[חזרה מטוייב]]-Table1[[#This Row],[יציאה מטוייב]]</f>
        <v>3</v>
      </c>
      <c r="G542" s="25">
        <f>NETWORKDAYS.INTL(Table1[[#This Row],[יציאה מטוייב]],Table1[[#This Row],[חזרה מטוייב]],7)</f>
        <v>3</v>
      </c>
      <c r="H542" s="25">
        <f>NETWORKDAYS.INTL(Table1[[#This Row],[יציאה מטוייב]],Table1[[#This Row],[חזרה מטוייב]],7,Table3[מועדי חופשות])</f>
        <v>3</v>
      </c>
      <c r="I542" s="25">
        <f>Table1[[#This Row],[סה"כ ימים]]-Table1[[#This Row],[סה"כ ימים לא כולל סופ"ש, פגרה וחגים]]</f>
        <v>0</v>
      </c>
      <c r="J542" s="21" t="s">
        <v>491</v>
      </c>
    </row>
    <row r="543" spans="1:10" ht="15.75" customHeight="1" thickBot="1" x14ac:dyDescent="0.25">
      <c r="A543" s="23" t="s">
        <v>81</v>
      </c>
      <c r="B543" s="23" t="s">
        <v>38</v>
      </c>
      <c r="C543" s="24"/>
      <c r="D543" s="21">
        <v>42519</v>
      </c>
      <c r="E543" s="21">
        <v>42521</v>
      </c>
      <c r="F543" s="25">
        <f>1+Table1[[#This Row],[חזרה מטוייב]]-Table1[[#This Row],[יציאה מטוייב]]</f>
        <v>3</v>
      </c>
      <c r="G543" s="25">
        <f>NETWORKDAYS.INTL(Table1[[#This Row],[יציאה מטוייב]],Table1[[#This Row],[חזרה מטוייב]],7)</f>
        <v>3</v>
      </c>
      <c r="H543" s="25">
        <f>NETWORKDAYS.INTL(Table1[[#This Row],[יציאה מטוייב]],Table1[[#This Row],[חזרה מטוייב]],7,Table3[מועדי חופשות])</f>
        <v>3</v>
      </c>
      <c r="I543" s="25">
        <f>Table1[[#This Row],[סה"כ ימים]]-Table1[[#This Row],[סה"כ ימים לא כולל סופ"ש, פגרה וחגים]]</f>
        <v>0</v>
      </c>
      <c r="J543" s="21" t="s">
        <v>491</v>
      </c>
    </row>
    <row r="544" spans="1:10" ht="15.75" customHeight="1" thickBot="1" x14ac:dyDescent="0.25">
      <c r="A544" s="23" t="s">
        <v>476</v>
      </c>
      <c r="B544" s="23" t="s">
        <v>175</v>
      </c>
      <c r="C544" s="24"/>
      <c r="D544" s="21">
        <v>42516</v>
      </c>
      <c r="E544" s="21">
        <v>42548</v>
      </c>
      <c r="F544" s="25">
        <f>1+Table1[[#This Row],[חזרה מטוייב]]-Table1[[#This Row],[יציאה מטוייב]]</f>
        <v>33</v>
      </c>
      <c r="G544" s="25">
        <f>NETWORKDAYS.INTL(Table1[[#This Row],[יציאה מטוייב]],Table1[[#This Row],[חזרה מטוייב]],7)</f>
        <v>23</v>
      </c>
      <c r="H544" s="25">
        <f>NETWORKDAYS.INTL(Table1[[#This Row],[יציאה מטוייב]],Table1[[#This Row],[חזרה מטוייב]],7,Table3[מועדי חופשות])</f>
        <v>22</v>
      </c>
      <c r="I544" s="25">
        <f>Table1[[#This Row],[סה"כ ימים]]-Table1[[#This Row],[סה"כ ימים לא כולל סופ"ש, פגרה וחגים]]</f>
        <v>11</v>
      </c>
      <c r="J544" s="21" t="s">
        <v>491</v>
      </c>
    </row>
    <row r="545" spans="1:10" ht="15.75" customHeight="1" thickBot="1" x14ac:dyDescent="0.25">
      <c r="A545" s="23" t="s">
        <v>114</v>
      </c>
      <c r="B545" s="23" t="s">
        <v>159</v>
      </c>
      <c r="C545" s="24"/>
      <c r="D545" s="21">
        <v>42493</v>
      </c>
      <c r="E545" s="21">
        <v>42493</v>
      </c>
      <c r="F545" s="25">
        <f>1+Table1[[#This Row],[חזרה מטוייב]]-Table1[[#This Row],[יציאה מטוייב]]</f>
        <v>1</v>
      </c>
      <c r="G545" s="25">
        <f>NETWORKDAYS.INTL(Table1[[#This Row],[יציאה מטוייב]],Table1[[#This Row],[חזרה מטוייב]],7)</f>
        <v>1</v>
      </c>
      <c r="H545" s="25">
        <f>NETWORKDAYS.INTL(Table1[[#This Row],[יציאה מטוייב]],Table1[[#This Row],[חזרה מטוייב]],7,Table3[מועדי חופשות])</f>
        <v>0</v>
      </c>
      <c r="I545" s="25">
        <f>Table1[[#This Row],[סה"כ ימים]]-Table1[[#This Row],[סה"כ ימים לא כולל סופ"ש, פגרה וחגים]]</f>
        <v>1</v>
      </c>
      <c r="J545" s="21" t="s">
        <v>491</v>
      </c>
    </row>
    <row r="546" spans="1:10" ht="15.75" customHeight="1" thickBot="1" x14ac:dyDescent="0.25">
      <c r="A546" s="23" t="s">
        <v>3</v>
      </c>
      <c r="B546" s="23" t="s">
        <v>159</v>
      </c>
      <c r="C546" s="24"/>
      <c r="D546" s="21">
        <v>42493</v>
      </c>
      <c r="E546" s="21">
        <v>42493</v>
      </c>
      <c r="F546" s="25">
        <f>1+Table1[[#This Row],[חזרה מטוייב]]-Table1[[#This Row],[יציאה מטוייב]]</f>
        <v>1</v>
      </c>
      <c r="G546" s="25">
        <f>NETWORKDAYS.INTL(Table1[[#This Row],[יציאה מטוייב]],Table1[[#This Row],[חזרה מטוייב]],7)</f>
        <v>1</v>
      </c>
      <c r="H546" s="25">
        <f>NETWORKDAYS.INTL(Table1[[#This Row],[יציאה מטוייב]],Table1[[#This Row],[חזרה מטוייב]],7,Table3[מועדי חופשות])</f>
        <v>0</v>
      </c>
      <c r="I546" s="25">
        <f>Table1[[#This Row],[סה"כ ימים]]-Table1[[#This Row],[סה"כ ימים לא כולל סופ"ש, פגרה וחגים]]</f>
        <v>1</v>
      </c>
      <c r="J546" s="21" t="s">
        <v>491</v>
      </c>
    </row>
    <row r="547" spans="1:10" ht="15.75" customHeight="1" thickBot="1" x14ac:dyDescent="0.25">
      <c r="A547" s="23" t="s">
        <v>105</v>
      </c>
      <c r="B547" s="23" t="s">
        <v>159</v>
      </c>
      <c r="C547" s="24"/>
      <c r="D547" s="21">
        <v>42493</v>
      </c>
      <c r="E547" s="21">
        <v>42493</v>
      </c>
      <c r="F547" s="25">
        <f>1+Table1[[#This Row],[חזרה מטוייב]]-Table1[[#This Row],[יציאה מטוייב]]</f>
        <v>1</v>
      </c>
      <c r="G547" s="25">
        <f>NETWORKDAYS.INTL(Table1[[#This Row],[יציאה מטוייב]],Table1[[#This Row],[חזרה מטוייב]],7)</f>
        <v>1</v>
      </c>
      <c r="H547" s="25">
        <f>NETWORKDAYS.INTL(Table1[[#This Row],[יציאה מטוייב]],Table1[[#This Row],[חזרה מטוייב]],7,Table3[מועדי חופשות])</f>
        <v>0</v>
      </c>
      <c r="I547" s="25">
        <f>Table1[[#This Row],[סה"כ ימים]]-Table1[[#This Row],[סה"כ ימים לא כולל סופ"ש, פגרה וחגים]]</f>
        <v>1</v>
      </c>
      <c r="J547" s="21" t="s">
        <v>491</v>
      </c>
    </row>
    <row r="548" spans="1:10" ht="15.75" customHeight="1" thickBot="1" x14ac:dyDescent="0.25">
      <c r="A548" s="4" t="s">
        <v>112</v>
      </c>
      <c r="B548" s="23" t="s">
        <v>159</v>
      </c>
      <c r="C548" s="24"/>
      <c r="D548" s="21">
        <v>42493</v>
      </c>
      <c r="E548" s="21">
        <v>42493</v>
      </c>
      <c r="F548" s="25">
        <f>1+Table1[[#This Row],[חזרה מטוייב]]-Table1[[#This Row],[יציאה מטוייב]]</f>
        <v>1</v>
      </c>
      <c r="G548" s="25">
        <f>NETWORKDAYS.INTL(Table1[[#This Row],[יציאה מטוייב]],Table1[[#This Row],[חזרה מטוייב]],7)</f>
        <v>1</v>
      </c>
      <c r="H548" s="25">
        <f>NETWORKDAYS.INTL(Table1[[#This Row],[יציאה מטוייב]],Table1[[#This Row],[חזרה מטוייב]],7,Table3[מועדי חופשות])</f>
        <v>0</v>
      </c>
      <c r="I548" s="25">
        <f>Table1[[#This Row],[סה"כ ימים]]-Table1[[#This Row],[סה"כ ימים לא כולל סופ"ש, פגרה וחגים]]</f>
        <v>1</v>
      </c>
      <c r="J548" s="21" t="s">
        <v>491</v>
      </c>
    </row>
    <row r="549" spans="1:10" ht="15.75" customHeight="1" thickBot="1" x14ac:dyDescent="0.25">
      <c r="A549" s="23" t="s">
        <v>480</v>
      </c>
      <c r="B549" s="23" t="s">
        <v>159</v>
      </c>
      <c r="C549" s="24"/>
      <c r="D549" s="21">
        <v>42493</v>
      </c>
      <c r="E549" s="21">
        <v>42493</v>
      </c>
      <c r="F549" s="25">
        <f>1+Table1[[#This Row],[חזרה מטוייב]]-Table1[[#This Row],[יציאה מטוייב]]</f>
        <v>1</v>
      </c>
      <c r="G549" s="25">
        <f>NETWORKDAYS.INTL(Table1[[#This Row],[יציאה מטוייב]],Table1[[#This Row],[חזרה מטוייב]],7)</f>
        <v>1</v>
      </c>
      <c r="H549" s="25">
        <f>NETWORKDAYS.INTL(Table1[[#This Row],[יציאה מטוייב]],Table1[[#This Row],[חזרה מטוייב]],7,Table3[מועדי חופשות])</f>
        <v>0</v>
      </c>
      <c r="I549" s="25">
        <f>Table1[[#This Row],[סה"כ ימים]]-Table1[[#This Row],[סה"כ ימים לא כולל סופ"ש, פגרה וחגים]]</f>
        <v>1</v>
      </c>
      <c r="J549" s="21" t="s">
        <v>491</v>
      </c>
    </row>
    <row r="550" spans="1:10" ht="15.75" customHeight="1" thickBot="1" x14ac:dyDescent="0.25">
      <c r="A550" s="23" t="s">
        <v>111</v>
      </c>
      <c r="B550" s="23" t="s">
        <v>10</v>
      </c>
      <c r="C550" s="24"/>
      <c r="D550" s="21">
        <v>42478</v>
      </c>
      <c r="E550" s="21">
        <v>42482</v>
      </c>
      <c r="F550" s="25">
        <f>1+Table1[[#This Row],[חזרה מטוייב]]-Table1[[#This Row],[יציאה מטוייב]]</f>
        <v>5</v>
      </c>
      <c r="G550" s="25">
        <f>NETWORKDAYS.INTL(Table1[[#This Row],[יציאה מטוייב]],Table1[[#This Row],[חזרה מטוייב]],7)</f>
        <v>4</v>
      </c>
      <c r="H550" s="25">
        <f>NETWORKDAYS.INTL(Table1[[#This Row],[יציאה מטוייב]],Table1[[#This Row],[חזרה מטוייב]],7,Table3[מועדי חופשות])</f>
        <v>0</v>
      </c>
      <c r="I550" s="25">
        <f>Table1[[#This Row],[סה"כ ימים]]-Table1[[#This Row],[סה"כ ימים לא כולל סופ"ש, פגרה וחגים]]</f>
        <v>5</v>
      </c>
      <c r="J550" s="21" t="s">
        <v>491</v>
      </c>
    </row>
    <row r="551" spans="1:10" ht="15.75" customHeight="1" thickBot="1" x14ac:dyDescent="0.25">
      <c r="A551" s="23" t="s">
        <v>139</v>
      </c>
      <c r="B551" s="23" t="s">
        <v>13</v>
      </c>
      <c r="C551" s="24"/>
      <c r="D551" s="21">
        <v>42478</v>
      </c>
      <c r="E551" s="21">
        <v>42482</v>
      </c>
      <c r="F551" s="25">
        <f>1+Table1[[#This Row],[חזרה מטוייב]]-Table1[[#This Row],[יציאה מטוייב]]</f>
        <v>5</v>
      </c>
      <c r="G551" s="25">
        <f>NETWORKDAYS.INTL(Table1[[#This Row],[יציאה מטוייב]],Table1[[#This Row],[חזרה מטוייב]],7)</f>
        <v>4</v>
      </c>
      <c r="H551" s="25">
        <f>NETWORKDAYS.INTL(Table1[[#This Row],[יציאה מטוייב]],Table1[[#This Row],[חזרה מטוייב]],7,Table3[מועדי חופשות])</f>
        <v>0</v>
      </c>
      <c r="I551" s="25">
        <f>Table1[[#This Row],[סה"כ ימים]]-Table1[[#This Row],[סה"כ ימים לא כולל סופ"ש, פגרה וחגים]]</f>
        <v>5</v>
      </c>
      <c r="J551" s="21" t="s">
        <v>491</v>
      </c>
    </row>
    <row r="552" spans="1:10" ht="15.75" customHeight="1" thickBot="1" x14ac:dyDescent="0.25">
      <c r="A552" s="23" t="s">
        <v>274</v>
      </c>
      <c r="B552" s="23" t="s">
        <v>13</v>
      </c>
      <c r="C552" s="24"/>
      <c r="D552" s="21">
        <v>42478</v>
      </c>
      <c r="E552" s="21">
        <v>42482</v>
      </c>
      <c r="F552" s="25">
        <f>1+Table1[[#This Row],[חזרה מטוייב]]-Table1[[#This Row],[יציאה מטוייב]]</f>
        <v>5</v>
      </c>
      <c r="G552" s="25">
        <f>NETWORKDAYS.INTL(Table1[[#This Row],[יציאה מטוייב]],Table1[[#This Row],[חזרה מטוייב]],7)</f>
        <v>4</v>
      </c>
      <c r="H552" s="25">
        <f>NETWORKDAYS.INTL(Table1[[#This Row],[יציאה מטוייב]],Table1[[#This Row],[חזרה מטוייב]],7,Table3[מועדי חופשות])</f>
        <v>0</v>
      </c>
      <c r="I552" s="25">
        <f>Table1[[#This Row],[סה"כ ימים]]-Table1[[#This Row],[סה"כ ימים לא כולל סופ"ש, פגרה וחגים]]</f>
        <v>5</v>
      </c>
      <c r="J552" s="21" t="s">
        <v>491</v>
      </c>
    </row>
    <row r="553" spans="1:10" ht="15.75" customHeight="1" thickBot="1" x14ac:dyDescent="0.25">
      <c r="A553" s="23" t="s">
        <v>468</v>
      </c>
      <c r="B553" s="23" t="s">
        <v>343</v>
      </c>
      <c r="C553" s="24"/>
      <c r="D553" s="21">
        <v>42470</v>
      </c>
      <c r="E553" s="21">
        <v>42474</v>
      </c>
      <c r="F553" s="25">
        <f>1+Table1[[#This Row],[חזרה מטוייב]]-Table1[[#This Row],[יציאה מטוייב]]</f>
        <v>5</v>
      </c>
      <c r="G553" s="25">
        <f>NETWORKDAYS.INTL(Table1[[#This Row],[יציאה מטוייב]],Table1[[#This Row],[חזרה מטוייב]],7)</f>
        <v>5</v>
      </c>
      <c r="H553" s="25">
        <f>NETWORKDAYS.INTL(Table1[[#This Row],[יציאה מטוייב]],Table1[[#This Row],[חזרה מטוייב]],7,Table3[מועדי חופשות])</f>
        <v>0</v>
      </c>
      <c r="I553" s="25">
        <f>Table1[[#This Row],[סה"כ ימים]]-Table1[[#This Row],[סה"כ ימים לא כולל סופ"ש, פגרה וחגים]]</f>
        <v>5</v>
      </c>
      <c r="J553" s="21" t="s">
        <v>491</v>
      </c>
    </row>
    <row r="554" spans="1:10" ht="15.75" customHeight="1" thickBot="1" x14ac:dyDescent="0.25">
      <c r="A554" s="23" t="s">
        <v>136</v>
      </c>
      <c r="B554" s="23" t="s">
        <v>343</v>
      </c>
      <c r="C554" s="24"/>
      <c r="D554" s="21">
        <v>42470</v>
      </c>
      <c r="E554" s="21">
        <v>42474</v>
      </c>
      <c r="F554" s="25">
        <f>1+Table1[[#This Row],[חזרה מטוייב]]-Table1[[#This Row],[יציאה מטוייב]]</f>
        <v>5</v>
      </c>
      <c r="G554" s="25">
        <f>NETWORKDAYS.INTL(Table1[[#This Row],[יציאה מטוייב]],Table1[[#This Row],[חזרה מטוייב]],7)</f>
        <v>5</v>
      </c>
      <c r="H554" s="25">
        <f>NETWORKDAYS.INTL(Table1[[#This Row],[יציאה מטוייב]],Table1[[#This Row],[חזרה מטוייב]],7,Table3[מועדי חופשות])</f>
        <v>0</v>
      </c>
      <c r="I554" s="25">
        <f>Table1[[#This Row],[סה"כ ימים]]-Table1[[#This Row],[סה"כ ימים לא כולל סופ"ש, פגרה וחגים]]</f>
        <v>5</v>
      </c>
      <c r="J554" s="21" t="s">
        <v>491</v>
      </c>
    </row>
    <row r="555" spans="1:10" ht="15.75" customHeight="1" thickBot="1" x14ac:dyDescent="0.25">
      <c r="A555" s="23" t="s">
        <v>129</v>
      </c>
      <c r="B555" s="23" t="s">
        <v>343</v>
      </c>
      <c r="C555" s="24"/>
      <c r="D555" s="21">
        <v>42470</v>
      </c>
      <c r="E555" s="21">
        <v>42474</v>
      </c>
      <c r="F555" s="25">
        <f>1+Table1[[#This Row],[חזרה מטוייב]]-Table1[[#This Row],[יציאה מטוייב]]</f>
        <v>5</v>
      </c>
      <c r="G555" s="25">
        <f>NETWORKDAYS.INTL(Table1[[#This Row],[יציאה מטוייב]],Table1[[#This Row],[חזרה מטוייב]],7)</f>
        <v>5</v>
      </c>
      <c r="H555" s="25">
        <f>NETWORKDAYS.INTL(Table1[[#This Row],[יציאה מטוייב]],Table1[[#This Row],[חזרה מטוייב]],7,Table3[מועדי חופשות])</f>
        <v>0</v>
      </c>
      <c r="I555" s="25">
        <f>Table1[[#This Row],[סה"כ ימים]]-Table1[[#This Row],[סה"כ ימים לא כולל סופ"ש, פגרה וחגים]]</f>
        <v>5</v>
      </c>
      <c r="J555" s="21" t="s">
        <v>491</v>
      </c>
    </row>
    <row r="556" spans="1:10" ht="15.75" customHeight="1" thickBot="1" x14ac:dyDescent="0.25">
      <c r="A556" s="23" t="s">
        <v>172</v>
      </c>
      <c r="B556" s="23" t="s">
        <v>343</v>
      </c>
      <c r="C556" s="24"/>
      <c r="D556" s="21">
        <v>42470</v>
      </c>
      <c r="E556" s="21">
        <v>42474</v>
      </c>
      <c r="F556" s="25">
        <f>1+Table1[[#This Row],[חזרה מטוייב]]-Table1[[#This Row],[יציאה מטוייב]]</f>
        <v>5</v>
      </c>
      <c r="G556" s="25">
        <f>NETWORKDAYS.INTL(Table1[[#This Row],[יציאה מטוייב]],Table1[[#This Row],[חזרה מטוייב]],7)</f>
        <v>5</v>
      </c>
      <c r="H556" s="25">
        <f>NETWORKDAYS.INTL(Table1[[#This Row],[יציאה מטוייב]],Table1[[#This Row],[חזרה מטוייב]],7,Table3[מועדי חופשות])</f>
        <v>0</v>
      </c>
      <c r="I556" s="25">
        <f>Table1[[#This Row],[סה"כ ימים]]-Table1[[#This Row],[סה"כ ימים לא כולל סופ"ש, פגרה וחגים]]</f>
        <v>5</v>
      </c>
      <c r="J556" s="21" t="s">
        <v>491</v>
      </c>
    </row>
    <row r="557" spans="1:10" ht="15.75" customHeight="1" thickBot="1" x14ac:dyDescent="0.25">
      <c r="A557" s="23" t="s">
        <v>114</v>
      </c>
      <c r="B557" s="23" t="s">
        <v>120</v>
      </c>
      <c r="C557" s="24"/>
      <c r="D557" s="21">
        <v>42461</v>
      </c>
      <c r="E557" s="21">
        <v>42466</v>
      </c>
      <c r="F557" s="25">
        <f>1+Table1[[#This Row],[חזרה מטוייב]]-Table1[[#This Row],[יציאה מטוייב]]</f>
        <v>6</v>
      </c>
      <c r="G557" s="25">
        <f>NETWORKDAYS.INTL(Table1[[#This Row],[יציאה מטוייב]],Table1[[#This Row],[חזרה מטוייב]],7)</f>
        <v>4</v>
      </c>
      <c r="H557" s="25">
        <f>NETWORKDAYS.INTL(Table1[[#This Row],[יציאה מטוייב]],Table1[[#This Row],[חזרה מטוייב]],7,Table3[מועדי חופשות])</f>
        <v>1</v>
      </c>
      <c r="I557" s="25">
        <f>Table1[[#This Row],[סה"כ ימים]]-Table1[[#This Row],[סה"כ ימים לא כולל סופ"ש, פגרה וחגים]]</f>
        <v>5</v>
      </c>
      <c r="J557" s="21" t="s">
        <v>491</v>
      </c>
    </row>
    <row r="558" spans="1:10" ht="15.75" customHeight="1" thickBot="1" x14ac:dyDescent="0.25">
      <c r="A558" s="23" t="s">
        <v>86</v>
      </c>
      <c r="B558" s="23" t="s">
        <v>120</v>
      </c>
      <c r="C558" s="24"/>
      <c r="D558" s="21">
        <v>42461</v>
      </c>
      <c r="E558" s="21">
        <v>42466</v>
      </c>
      <c r="F558" s="25">
        <f>1+Table1[[#This Row],[חזרה מטוייב]]-Table1[[#This Row],[יציאה מטוייב]]</f>
        <v>6</v>
      </c>
      <c r="G558" s="25">
        <f>NETWORKDAYS.INTL(Table1[[#This Row],[יציאה מטוייב]],Table1[[#This Row],[חזרה מטוייב]],7)</f>
        <v>4</v>
      </c>
      <c r="H558" s="25">
        <f>NETWORKDAYS.INTL(Table1[[#This Row],[יציאה מטוייב]],Table1[[#This Row],[חזרה מטוייב]],7,Table3[מועדי חופשות])</f>
        <v>1</v>
      </c>
      <c r="I558" s="25">
        <f>Table1[[#This Row],[סה"כ ימים]]-Table1[[#This Row],[סה"כ ימים לא כולל סופ"ש, פגרה וחגים]]</f>
        <v>5</v>
      </c>
      <c r="J558" s="21" t="s">
        <v>491</v>
      </c>
    </row>
    <row r="559" spans="1:10" ht="15.75" customHeight="1" thickBot="1" x14ac:dyDescent="0.25">
      <c r="A559" s="23" t="s">
        <v>136</v>
      </c>
      <c r="B559" s="23" t="s">
        <v>13</v>
      </c>
      <c r="C559" s="24"/>
      <c r="D559" s="21">
        <v>42450</v>
      </c>
      <c r="E559" s="21">
        <v>42453</v>
      </c>
      <c r="F559" s="25">
        <f>1+Table1[[#This Row],[חזרה מטוייב]]-Table1[[#This Row],[יציאה מטוייב]]</f>
        <v>4</v>
      </c>
      <c r="G559" s="25">
        <f>NETWORKDAYS.INTL(Table1[[#This Row],[יציאה מטוייב]],Table1[[#This Row],[חזרה מטוייב]],7)</f>
        <v>4</v>
      </c>
      <c r="H559" s="25">
        <f>NETWORKDAYS.INTL(Table1[[#This Row],[יציאה מטוייב]],Table1[[#This Row],[חזרה מטוייב]],7,Table3[מועדי חופשות])</f>
        <v>4</v>
      </c>
      <c r="I559" s="25">
        <f>Table1[[#This Row],[סה"כ ימים]]-Table1[[#This Row],[סה"כ ימים לא כולל סופ"ש, פגרה וחגים]]</f>
        <v>0</v>
      </c>
      <c r="J559" s="21" t="s">
        <v>491</v>
      </c>
    </row>
    <row r="560" spans="1:10" ht="15.75" customHeight="1" thickBot="1" x14ac:dyDescent="0.25">
      <c r="A560" s="23" t="s">
        <v>234</v>
      </c>
      <c r="B560" s="23" t="s">
        <v>13</v>
      </c>
      <c r="C560" s="24"/>
      <c r="D560" s="21">
        <v>42450</v>
      </c>
      <c r="E560" s="21">
        <v>42453</v>
      </c>
      <c r="F560" s="25">
        <f>1+Table1[[#This Row],[חזרה מטוייב]]-Table1[[#This Row],[יציאה מטוייב]]</f>
        <v>4</v>
      </c>
      <c r="G560" s="25">
        <f>NETWORKDAYS.INTL(Table1[[#This Row],[יציאה מטוייב]],Table1[[#This Row],[חזרה מטוייב]],7)</f>
        <v>4</v>
      </c>
      <c r="H560" s="25">
        <f>NETWORKDAYS.INTL(Table1[[#This Row],[יציאה מטוייב]],Table1[[#This Row],[חזרה מטוייב]],7,Table3[מועדי חופשות])</f>
        <v>4</v>
      </c>
      <c r="I560" s="25">
        <f>Table1[[#This Row],[סה"כ ימים]]-Table1[[#This Row],[סה"כ ימים לא כולל סופ"ש, פגרה וחגים]]</f>
        <v>0</v>
      </c>
      <c r="J560" s="21" t="s">
        <v>491</v>
      </c>
    </row>
    <row r="561" spans="1:10" ht="15.75" customHeight="1" thickBot="1" x14ac:dyDescent="0.25">
      <c r="A561" s="23" t="s">
        <v>205</v>
      </c>
      <c r="B561" s="23" t="s">
        <v>13</v>
      </c>
      <c r="C561" s="24"/>
      <c r="D561" s="21">
        <v>42450</v>
      </c>
      <c r="E561" s="21">
        <v>42453</v>
      </c>
      <c r="F561" s="25">
        <f>1+Table1[[#This Row],[חזרה מטוייב]]-Table1[[#This Row],[יציאה מטוייב]]</f>
        <v>4</v>
      </c>
      <c r="G561" s="25">
        <f>NETWORKDAYS.INTL(Table1[[#This Row],[יציאה מטוייב]],Table1[[#This Row],[חזרה מטוייב]],7)</f>
        <v>4</v>
      </c>
      <c r="H561" s="25">
        <f>NETWORKDAYS.INTL(Table1[[#This Row],[יציאה מטוייב]],Table1[[#This Row],[חזרה מטוייב]],7,Table3[מועדי חופשות])</f>
        <v>4</v>
      </c>
      <c r="I561" s="25">
        <f>Table1[[#This Row],[סה"כ ימים]]-Table1[[#This Row],[סה"כ ימים לא כולל סופ"ש, פגרה וחגים]]</f>
        <v>0</v>
      </c>
      <c r="J561" s="21" t="s">
        <v>491</v>
      </c>
    </row>
    <row r="562" spans="1:10" ht="15.75" customHeight="1" thickBot="1" x14ac:dyDescent="0.25">
      <c r="A562" s="23" t="s">
        <v>81</v>
      </c>
      <c r="B562" s="23" t="s">
        <v>13</v>
      </c>
      <c r="C562" s="24"/>
      <c r="D562" s="21">
        <v>42450</v>
      </c>
      <c r="E562" s="21">
        <v>42453</v>
      </c>
      <c r="F562" s="25">
        <f>1+Table1[[#This Row],[חזרה מטוייב]]-Table1[[#This Row],[יציאה מטוייב]]</f>
        <v>4</v>
      </c>
      <c r="G562" s="25">
        <f>NETWORKDAYS.INTL(Table1[[#This Row],[יציאה מטוייב]],Table1[[#This Row],[חזרה מטוייב]],7)</f>
        <v>4</v>
      </c>
      <c r="H562" s="25">
        <f>NETWORKDAYS.INTL(Table1[[#This Row],[יציאה מטוייב]],Table1[[#This Row],[חזרה מטוייב]],7,Table3[מועדי חופשות])</f>
        <v>4</v>
      </c>
      <c r="I562" s="25">
        <f>Table1[[#This Row],[סה"כ ימים]]-Table1[[#This Row],[סה"כ ימים לא כולל סופ"ש, פגרה וחגים]]</f>
        <v>0</v>
      </c>
      <c r="J562" s="21" t="s">
        <v>491</v>
      </c>
    </row>
    <row r="563" spans="1:10" ht="15.75" customHeight="1" thickBot="1" x14ac:dyDescent="0.25">
      <c r="A563" s="23" t="s">
        <v>92</v>
      </c>
      <c r="B563" s="23" t="s">
        <v>481</v>
      </c>
      <c r="C563" s="24"/>
      <c r="D563" s="21">
        <v>42448</v>
      </c>
      <c r="E563" s="21">
        <v>42452</v>
      </c>
      <c r="F563" s="25">
        <f>1+Table1[[#This Row],[חזרה מטוייב]]-Table1[[#This Row],[יציאה מטוייב]]</f>
        <v>5</v>
      </c>
      <c r="G563" s="25">
        <f>NETWORKDAYS.INTL(Table1[[#This Row],[יציאה מטוייב]],Table1[[#This Row],[חזרה מטוייב]],7)</f>
        <v>4</v>
      </c>
      <c r="H563" s="25">
        <f>NETWORKDAYS.INTL(Table1[[#This Row],[יציאה מטוייב]],Table1[[#This Row],[חזרה מטוייב]],7,Table3[מועדי חופשות])</f>
        <v>4</v>
      </c>
      <c r="I563" s="25">
        <f>Table1[[#This Row],[סה"כ ימים]]-Table1[[#This Row],[סה"כ ימים לא כולל סופ"ש, פגרה וחגים]]</f>
        <v>1</v>
      </c>
      <c r="J563" s="21" t="s">
        <v>491</v>
      </c>
    </row>
    <row r="564" spans="1:10" ht="15.75" customHeight="1" thickBot="1" x14ac:dyDescent="0.25">
      <c r="A564" s="23" t="s">
        <v>77</v>
      </c>
      <c r="B564" s="23" t="s">
        <v>481</v>
      </c>
      <c r="C564" s="24"/>
      <c r="D564" s="21">
        <v>42448</v>
      </c>
      <c r="E564" s="21">
        <v>42452</v>
      </c>
      <c r="F564" s="25">
        <f>1+Table1[[#This Row],[חזרה מטוייב]]-Table1[[#This Row],[יציאה מטוייב]]</f>
        <v>5</v>
      </c>
      <c r="G564" s="25">
        <f>NETWORKDAYS.INTL(Table1[[#This Row],[יציאה מטוייב]],Table1[[#This Row],[חזרה מטוייב]],7)</f>
        <v>4</v>
      </c>
      <c r="H564" s="25">
        <f>NETWORKDAYS.INTL(Table1[[#This Row],[יציאה מטוייב]],Table1[[#This Row],[חזרה מטוייב]],7,Table3[מועדי חופשות])</f>
        <v>4</v>
      </c>
      <c r="I564" s="25">
        <f>Table1[[#This Row],[סה"כ ימים]]-Table1[[#This Row],[סה"כ ימים לא כולל סופ"ש, פגרה וחגים]]</f>
        <v>1</v>
      </c>
      <c r="J564" s="21" t="s">
        <v>491</v>
      </c>
    </row>
    <row r="565" spans="1:10" ht="15.75" customHeight="1" thickBot="1" x14ac:dyDescent="0.25">
      <c r="A565" s="23" t="s">
        <v>37</v>
      </c>
      <c r="B565" s="23" t="s">
        <v>38</v>
      </c>
      <c r="C565" s="24"/>
      <c r="D565" s="21">
        <v>42442</v>
      </c>
      <c r="E565" s="21">
        <v>42444</v>
      </c>
      <c r="F565" s="25">
        <f>1+Table1[[#This Row],[חזרה מטוייב]]-Table1[[#This Row],[יציאה מטוייב]]</f>
        <v>3</v>
      </c>
      <c r="G565" s="25">
        <f>NETWORKDAYS.INTL(Table1[[#This Row],[יציאה מטוייב]],Table1[[#This Row],[חזרה מטוייב]],7)</f>
        <v>3</v>
      </c>
      <c r="H565" s="25">
        <f>NETWORKDAYS.INTL(Table1[[#This Row],[יציאה מטוייב]],Table1[[#This Row],[חזרה מטוייב]],7,Table3[מועדי חופשות])</f>
        <v>3</v>
      </c>
      <c r="I565" s="25">
        <f>Table1[[#This Row],[סה"כ ימים]]-Table1[[#This Row],[סה"כ ימים לא כולל סופ"ש, פגרה וחגים]]</f>
        <v>0</v>
      </c>
      <c r="J565" s="21" t="s">
        <v>491</v>
      </c>
    </row>
    <row r="566" spans="1:10" ht="15.75" customHeight="1" thickBot="1" x14ac:dyDescent="0.25">
      <c r="A566" s="23" t="s">
        <v>118</v>
      </c>
      <c r="B566" s="23" t="s">
        <v>38</v>
      </c>
      <c r="C566" s="24"/>
      <c r="D566" s="21">
        <v>42442</v>
      </c>
      <c r="E566" s="21">
        <v>42444</v>
      </c>
      <c r="F566" s="25">
        <f>1+Table1[[#This Row],[חזרה מטוייב]]-Table1[[#This Row],[יציאה מטוייב]]</f>
        <v>3</v>
      </c>
      <c r="G566" s="25">
        <f>NETWORKDAYS.INTL(Table1[[#This Row],[יציאה מטוייב]],Table1[[#This Row],[חזרה מטוייב]],7)</f>
        <v>3</v>
      </c>
      <c r="H566" s="25">
        <f>NETWORKDAYS.INTL(Table1[[#This Row],[יציאה מטוייב]],Table1[[#This Row],[חזרה מטוייב]],7,Table3[מועדי חופשות])</f>
        <v>3</v>
      </c>
      <c r="I566" s="25">
        <f>Table1[[#This Row],[סה"כ ימים]]-Table1[[#This Row],[סה"כ ימים לא כולל סופ"ש, פגרה וחגים]]</f>
        <v>0</v>
      </c>
      <c r="J566" s="21" t="s">
        <v>491</v>
      </c>
    </row>
    <row r="567" spans="1:10" ht="15.75" customHeight="1" thickBot="1" x14ac:dyDescent="0.25">
      <c r="A567" s="23" t="s">
        <v>482</v>
      </c>
      <c r="B567" s="23" t="s">
        <v>483</v>
      </c>
      <c r="C567" s="24"/>
      <c r="D567" s="21">
        <v>42436</v>
      </c>
      <c r="E567" s="21">
        <v>42438</v>
      </c>
      <c r="F567" s="25">
        <f>1+Table1[[#This Row],[חזרה מטוייב]]-Table1[[#This Row],[יציאה מטוייב]]</f>
        <v>3</v>
      </c>
      <c r="G567" s="25">
        <f>NETWORKDAYS.INTL(Table1[[#This Row],[יציאה מטוייב]],Table1[[#This Row],[חזרה מטוייב]],7)</f>
        <v>3</v>
      </c>
      <c r="H567" s="25">
        <f>NETWORKDAYS.INTL(Table1[[#This Row],[יציאה מטוייב]],Table1[[#This Row],[חזרה מטוייב]],7,Table3[מועדי חופשות])</f>
        <v>3</v>
      </c>
      <c r="I567" s="25">
        <f>Table1[[#This Row],[סה"כ ימים]]-Table1[[#This Row],[סה"כ ימים לא כולל סופ"ש, פגרה וחגים]]</f>
        <v>0</v>
      </c>
      <c r="J567" s="21" t="s">
        <v>491</v>
      </c>
    </row>
    <row r="568" spans="1:10" ht="15.75" customHeight="1" thickBot="1" x14ac:dyDescent="0.25">
      <c r="A568" s="23" t="s">
        <v>88</v>
      </c>
      <c r="B568" s="23" t="s">
        <v>483</v>
      </c>
      <c r="C568" s="24"/>
      <c r="D568" s="21">
        <v>42436</v>
      </c>
      <c r="E568" s="21">
        <v>42440</v>
      </c>
      <c r="F568" s="25">
        <f>1+Table1[[#This Row],[חזרה מטוייב]]-Table1[[#This Row],[יציאה מטוייב]]</f>
        <v>5</v>
      </c>
      <c r="G568" s="25">
        <f>NETWORKDAYS.INTL(Table1[[#This Row],[יציאה מטוייב]],Table1[[#This Row],[חזרה מטוייב]],7)</f>
        <v>4</v>
      </c>
      <c r="H568" s="25">
        <f>NETWORKDAYS.INTL(Table1[[#This Row],[יציאה מטוייב]],Table1[[#This Row],[חזרה מטוייב]],7,Table3[מועדי חופשות])</f>
        <v>4</v>
      </c>
      <c r="I568" s="25">
        <f>Table1[[#This Row],[סה"כ ימים]]-Table1[[#This Row],[סה"כ ימים לא כולל סופ"ש, פגרה וחגים]]</f>
        <v>1</v>
      </c>
      <c r="J568" s="21" t="s">
        <v>491</v>
      </c>
    </row>
    <row r="569" spans="1:10" ht="15.75" customHeight="1" thickBot="1" x14ac:dyDescent="0.25">
      <c r="A569" s="23" t="s">
        <v>291</v>
      </c>
      <c r="B569" s="23" t="s">
        <v>29</v>
      </c>
      <c r="C569" s="24"/>
      <c r="D569" s="21">
        <v>42432</v>
      </c>
      <c r="E569" s="21">
        <v>42432</v>
      </c>
      <c r="F569" s="25">
        <f>1+Table1[[#This Row],[חזרה מטוייב]]-Table1[[#This Row],[יציאה מטוייב]]</f>
        <v>1</v>
      </c>
      <c r="G569" s="25">
        <f>NETWORKDAYS.INTL(Table1[[#This Row],[יציאה מטוייב]],Table1[[#This Row],[חזרה מטוייב]],7)</f>
        <v>1</v>
      </c>
      <c r="H569" s="25">
        <f>NETWORKDAYS.INTL(Table1[[#This Row],[יציאה מטוייב]],Table1[[#This Row],[חזרה מטוייב]],7,Table3[מועדי חופשות])</f>
        <v>1</v>
      </c>
      <c r="I569" s="25">
        <f>Table1[[#This Row],[סה"כ ימים]]-Table1[[#This Row],[סה"כ ימים לא כולל סופ"ש, פגרה וחגים]]</f>
        <v>0</v>
      </c>
      <c r="J569" s="21" t="s">
        <v>491</v>
      </c>
    </row>
    <row r="570" spans="1:10" ht="15.75" customHeight="1" thickBot="1" x14ac:dyDescent="0.25">
      <c r="A570" s="23" t="s">
        <v>47</v>
      </c>
      <c r="B570" s="23" t="s">
        <v>29</v>
      </c>
      <c r="C570" s="24"/>
      <c r="D570" s="21">
        <v>42432</v>
      </c>
      <c r="E570" s="21">
        <v>42432</v>
      </c>
      <c r="F570" s="25">
        <f>1+Table1[[#This Row],[חזרה מטוייב]]-Table1[[#This Row],[יציאה מטוייב]]</f>
        <v>1</v>
      </c>
      <c r="G570" s="25">
        <f>NETWORKDAYS.INTL(Table1[[#This Row],[יציאה מטוייב]],Table1[[#This Row],[חזרה מטוייב]],7)</f>
        <v>1</v>
      </c>
      <c r="H570" s="25">
        <f>NETWORKDAYS.INTL(Table1[[#This Row],[יציאה מטוייב]],Table1[[#This Row],[חזרה מטוייב]],7,Table3[מועדי חופשות])</f>
        <v>1</v>
      </c>
      <c r="I570" s="25">
        <f>Table1[[#This Row],[סה"כ ימים]]-Table1[[#This Row],[סה"כ ימים לא כולל סופ"ש, פגרה וחגים]]</f>
        <v>0</v>
      </c>
      <c r="J570" s="21" t="s">
        <v>491</v>
      </c>
    </row>
    <row r="571" spans="1:10" ht="15.75" customHeight="1" thickBot="1" x14ac:dyDescent="0.25">
      <c r="A571" s="23" t="s">
        <v>118</v>
      </c>
      <c r="B571" s="23" t="s">
        <v>29</v>
      </c>
      <c r="C571" s="24"/>
      <c r="D571" s="21">
        <v>42432</v>
      </c>
      <c r="E571" s="21">
        <v>42432</v>
      </c>
      <c r="F571" s="25">
        <f>1+Table1[[#This Row],[חזרה מטוייב]]-Table1[[#This Row],[יציאה מטוייב]]</f>
        <v>1</v>
      </c>
      <c r="G571" s="25">
        <f>NETWORKDAYS.INTL(Table1[[#This Row],[יציאה מטוייב]],Table1[[#This Row],[חזרה מטוייב]],7)</f>
        <v>1</v>
      </c>
      <c r="H571" s="25">
        <f>NETWORKDAYS.INTL(Table1[[#This Row],[יציאה מטוייב]],Table1[[#This Row],[חזרה מטוייב]],7,Table3[מועדי חופשות])</f>
        <v>1</v>
      </c>
      <c r="I571" s="25">
        <f>Table1[[#This Row],[סה"כ ימים]]-Table1[[#This Row],[סה"כ ימים לא כולל סופ"ש, פגרה וחגים]]</f>
        <v>0</v>
      </c>
      <c r="J571" s="21" t="s">
        <v>491</v>
      </c>
    </row>
    <row r="572" spans="1:10" ht="15.75" customHeight="1" thickBot="1" x14ac:dyDescent="0.25">
      <c r="A572" s="23" t="s">
        <v>92</v>
      </c>
      <c r="B572" s="23" t="s">
        <v>29</v>
      </c>
      <c r="C572" s="24"/>
      <c r="D572" s="21">
        <v>42432</v>
      </c>
      <c r="E572" s="21">
        <v>42432</v>
      </c>
      <c r="F572" s="25">
        <f>1+Table1[[#This Row],[חזרה מטוייב]]-Table1[[#This Row],[יציאה מטוייב]]</f>
        <v>1</v>
      </c>
      <c r="G572" s="25">
        <f>NETWORKDAYS.INTL(Table1[[#This Row],[יציאה מטוייב]],Table1[[#This Row],[חזרה מטוייב]],7)</f>
        <v>1</v>
      </c>
      <c r="H572" s="25">
        <f>NETWORKDAYS.INTL(Table1[[#This Row],[יציאה מטוייב]],Table1[[#This Row],[חזרה מטוייב]],7,Table3[מועדי חופשות])</f>
        <v>1</v>
      </c>
      <c r="I572" s="25">
        <f>Table1[[#This Row],[סה"כ ימים]]-Table1[[#This Row],[סה"כ ימים לא כולל סופ"ש, פגרה וחגים]]</f>
        <v>0</v>
      </c>
      <c r="J572" s="21" t="s">
        <v>491</v>
      </c>
    </row>
    <row r="573" spans="1:10" ht="15.75" customHeight="1" thickBot="1" x14ac:dyDescent="0.25">
      <c r="A573" s="23" t="s">
        <v>468</v>
      </c>
      <c r="B573" s="23" t="s">
        <v>4</v>
      </c>
      <c r="C573" s="24"/>
      <c r="D573" s="21">
        <v>42430</v>
      </c>
      <c r="E573" s="21">
        <v>42433</v>
      </c>
      <c r="F573" s="25">
        <f>1+Table1[[#This Row],[חזרה מטוייב]]-Table1[[#This Row],[יציאה מטוייב]]</f>
        <v>4</v>
      </c>
      <c r="G573" s="25">
        <f>NETWORKDAYS.INTL(Table1[[#This Row],[יציאה מטוייב]],Table1[[#This Row],[חזרה מטוייב]],7)</f>
        <v>3</v>
      </c>
      <c r="H573" s="25">
        <f>NETWORKDAYS.INTL(Table1[[#This Row],[יציאה מטוייב]],Table1[[#This Row],[חזרה מטוייב]],7,Table3[מועדי חופשות])</f>
        <v>3</v>
      </c>
      <c r="I573" s="25">
        <f>Table1[[#This Row],[סה"כ ימים]]-Table1[[#This Row],[סה"כ ימים לא כולל סופ"ש, פגרה וחגים]]</f>
        <v>1</v>
      </c>
      <c r="J573" s="21" t="s">
        <v>491</v>
      </c>
    </row>
    <row r="574" spans="1:10" ht="15.75" customHeight="1" thickBot="1" x14ac:dyDescent="0.25">
      <c r="A574" s="23" t="s">
        <v>476</v>
      </c>
      <c r="B574" s="23" t="s">
        <v>4</v>
      </c>
      <c r="C574" s="24"/>
      <c r="D574" s="21">
        <v>42430</v>
      </c>
      <c r="E574" s="21">
        <v>42433</v>
      </c>
      <c r="F574" s="25">
        <f>1+Table1[[#This Row],[חזרה מטוייב]]-Table1[[#This Row],[יציאה מטוייב]]</f>
        <v>4</v>
      </c>
      <c r="G574" s="25">
        <f>NETWORKDAYS.INTL(Table1[[#This Row],[יציאה מטוייב]],Table1[[#This Row],[חזרה מטוייב]],7)</f>
        <v>3</v>
      </c>
      <c r="H574" s="25">
        <f>NETWORKDAYS.INTL(Table1[[#This Row],[יציאה מטוייב]],Table1[[#This Row],[חזרה מטוייב]],7,Table3[מועדי חופשות])</f>
        <v>3</v>
      </c>
      <c r="I574" s="25">
        <f>Table1[[#This Row],[סה"כ ימים]]-Table1[[#This Row],[סה"כ ימים לא כולל סופ"ש, פגרה וחגים]]</f>
        <v>1</v>
      </c>
      <c r="J574" s="21" t="s">
        <v>491</v>
      </c>
    </row>
    <row r="575" spans="1:10" ht="15.75" customHeight="1" thickBot="1" x14ac:dyDescent="0.25">
      <c r="A575" s="23" t="s">
        <v>155</v>
      </c>
      <c r="B575" s="23" t="s">
        <v>4</v>
      </c>
      <c r="C575" s="24"/>
      <c r="D575" s="21">
        <v>42430</v>
      </c>
      <c r="E575" s="21">
        <v>42433</v>
      </c>
      <c r="F575" s="25">
        <f>1+Table1[[#This Row],[חזרה מטוייב]]-Table1[[#This Row],[יציאה מטוייב]]</f>
        <v>4</v>
      </c>
      <c r="G575" s="25">
        <f>NETWORKDAYS.INTL(Table1[[#This Row],[יציאה מטוייב]],Table1[[#This Row],[חזרה מטוייב]],7)</f>
        <v>3</v>
      </c>
      <c r="H575" s="25">
        <f>NETWORKDAYS.INTL(Table1[[#This Row],[יציאה מטוייב]],Table1[[#This Row],[חזרה מטוייב]],7,Table3[מועדי חופשות])</f>
        <v>3</v>
      </c>
      <c r="I575" s="25">
        <f>Table1[[#This Row],[סה"כ ימים]]-Table1[[#This Row],[סה"כ ימים לא כולל סופ"ש, פגרה וחגים]]</f>
        <v>1</v>
      </c>
      <c r="J575" s="21" t="s">
        <v>491</v>
      </c>
    </row>
    <row r="576" spans="1:10" ht="15.75" customHeight="1" thickBot="1" x14ac:dyDescent="0.25">
      <c r="A576" s="4" t="s">
        <v>190</v>
      </c>
      <c r="B576" s="23" t="s">
        <v>4</v>
      </c>
      <c r="C576" s="24"/>
      <c r="D576" s="21">
        <v>42430</v>
      </c>
      <c r="E576" s="21">
        <v>42433</v>
      </c>
      <c r="F576" s="25">
        <f>1+Table1[[#This Row],[חזרה מטוייב]]-Table1[[#This Row],[יציאה מטוייב]]</f>
        <v>4</v>
      </c>
      <c r="G576" s="25">
        <f>NETWORKDAYS.INTL(Table1[[#This Row],[יציאה מטוייב]],Table1[[#This Row],[חזרה מטוייב]],7)</f>
        <v>3</v>
      </c>
      <c r="H576" s="25">
        <f>NETWORKDAYS.INTL(Table1[[#This Row],[יציאה מטוייב]],Table1[[#This Row],[חזרה מטוייב]],7,Table3[מועדי חופשות])</f>
        <v>3</v>
      </c>
      <c r="I576" s="25">
        <f>Table1[[#This Row],[סה"כ ימים]]-Table1[[#This Row],[סה"כ ימים לא כולל סופ"ש, פגרה וחגים]]</f>
        <v>1</v>
      </c>
      <c r="J576" s="21" t="s">
        <v>491</v>
      </c>
    </row>
    <row r="577" spans="1:10" ht="15.75" customHeight="1" thickBot="1" x14ac:dyDescent="0.25">
      <c r="A577" s="23" t="s">
        <v>55</v>
      </c>
      <c r="B577" s="23" t="s">
        <v>26</v>
      </c>
      <c r="C577" s="24"/>
      <c r="D577" s="21">
        <v>42429</v>
      </c>
      <c r="E577" s="21">
        <v>42430</v>
      </c>
      <c r="F577" s="25">
        <f>1+Table1[[#This Row],[חזרה מטוייב]]-Table1[[#This Row],[יציאה מטוייב]]</f>
        <v>2</v>
      </c>
      <c r="G577" s="25">
        <f>NETWORKDAYS.INTL(Table1[[#This Row],[יציאה מטוייב]],Table1[[#This Row],[חזרה מטוייב]],7)</f>
        <v>2</v>
      </c>
      <c r="H577" s="25">
        <f>NETWORKDAYS.INTL(Table1[[#This Row],[יציאה מטוייב]],Table1[[#This Row],[חזרה מטוייב]],7,Table3[מועדי חופשות])</f>
        <v>2</v>
      </c>
      <c r="I577" s="25">
        <f>Table1[[#This Row],[סה"כ ימים]]-Table1[[#This Row],[סה"כ ימים לא כולל סופ"ש, פגרה וחגים]]</f>
        <v>0</v>
      </c>
      <c r="J577" s="21" t="s">
        <v>491</v>
      </c>
    </row>
    <row r="578" spans="1:10" ht="15.75" customHeight="1" thickBot="1" x14ac:dyDescent="0.25">
      <c r="A578" s="23" t="s">
        <v>118</v>
      </c>
      <c r="B578" s="23" t="s">
        <v>32</v>
      </c>
      <c r="C578" s="24"/>
      <c r="D578" s="21">
        <v>42425</v>
      </c>
      <c r="E578" s="21">
        <v>42429</v>
      </c>
      <c r="F578" s="25">
        <f>1+Table1[[#This Row],[חזרה מטוייב]]-Table1[[#This Row],[יציאה מטוייב]]</f>
        <v>5</v>
      </c>
      <c r="G578" s="25">
        <f>NETWORKDAYS.INTL(Table1[[#This Row],[יציאה מטוייב]],Table1[[#This Row],[חזרה מטוייב]],7)</f>
        <v>3</v>
      </c>
      <c r="H578" s="25">
        <f>NETWORKDAYS.INTL(Table1[[#This Row],[יציאה מטוייב]],Table1[[#This Row],[חזרה מטוייב]],7,Table3[מועדי חופשות])</f>
        <v>3</v>
      </c>
      <c r="I578" s="25">
        <f>Table1[[#This Row],[סה"כ ימים]]-Table1[[#This Row],[סה"כ ימים לא כולל סופ"ש, פגרה וחגים]]</f>
        <v>2</v>
      </c>
      <c r="J578" s="21" t="s">
        <v>491</v>
      </c>
    </row>
    <row r="579" spans="1:10" ht="15.75" customHeight="1" thickBot="1" x14ac:dyDescent="0.25">
      <c r="A579" s="23" t="s">
        <v>89</v>
      </c>
      <c r="B579" s="23" t="s">
        <v>32</v>
      </c>
      <c r="C579" s="24"/>
      <c r="D579" s="21">
        <v>42425</v>
      </c>
      <c r="E579" s="21">
        <v>42429</v>
      </c>
      <c r="F579" s="25">
        <f>1+Table1[[#This Row],[חזרה מטוייב]]-Table1[[#This Row],[יציאה מטוייב]]</f>
        <v>5</v>
      </c>
      <c r="G579" s="25">
        <f>NETWORKDAYS.INTL(Table1[[#This Row],[יציאה מטוייב]],Table1[[#This Row],[חזרה מטוייב]],7)</f>
        <v>3</v>
      </c>
      <c r="H579" s="25">
        <f>NETWORKDAYS.INTL(Table1[[#This Row],[יציאה מטוייב]],Table1[[#This Row],[חזרה מטוייב]],7,Table3[מועדי חופשות])</f>
        <v>3</v>
      </c>
      <c r="I579" s="25">
        <f>Table1[[#This Row],[סה"כ ימים]]-Table1[[#This Row],[סה"כ ימים לא כולל סופ"ש, פגרה וחגים]]</f>
        <v>2</v>
      </c>
      <c r="J579" s="21" t="s">
        <v>491</v>
      </c>
    </row>
    <row r="580" spans="1:10" ht="15.75" customHeight="1" thickBot="1" x14ac:dyDescent="0.25">
      <c r="A580" s="23" t="s">
        <v>139</v>
      </c>
      <c r="B580" s="23" t="s">
        <v>131</v>
      </c>
      <c r="C580" s="24"/>
      <c r="D580" s="21">
        <v>42425</v>
      </c>
      <c r="E580" s="21">
        <v>42428</v>
      </c>
      <c r="F580" s="25">
        <f>1+Table1[[#This Row],[חזרה מטוייב]]-Table1[[#This Row],[יציאה מטוייב]]</f>
        <v>4</v>
      </c>
      <c r="G580" s="25">
        <f>NETWORKDAYS.INTL(Table1[[#This Row],[יציאה מטוייב]],Table1[[#This Row],[חזרה מטוייב]],7)</f>
        <v>2</v>
      </c>
      <c r="H580" s="25">
        <f>NETWORKDAYS.INTL(Table1[[#This Row],[יציאה מטוייב]],Table1[[#This Row],[חזרה מטוייב]],7,Table3[מועדי חופשות])</f>
        <v>2</v>
      </c>
      <c r="I580" s="25">
        <f>Table1[[#This Row],[סה"כ ימים]]-Table1[[#This Row],[סה"כ ימים לא כולל סופ"ש, פגרה וחגים]]</f>
        <v>2</v>
      </c>
      <c r="J580" s="21" t="s">
        <v>491</v>
      </c>
    </row>
    <row r="581" spans="1:10" ht="15.75" customHeight="1" thickBot="1" x14ac:dyDescent="0.25">
      <c r="A581" s="23" t="s">
        <v>471</v>
      </c>
      <c r="B581" s="23" t="s">
        <v>484</v>
      </c>
      <c r="C581" s="24"/>
      <c r="D581" s="21">
        <v>42416</v>
      </c>
      <c r="E581" s="21">
        <v>42419</v>
      </c>
      <c r="F581" s="25">
        <f>1+Table1[[#This Row],[חזרה מטוייב]]-Table1[[#This Row],[יציאה מטוייב]]</f>
        <v>4</v>
      </c>
      <c r="G581" s="25">
        <f>NETWORKDAYS.INTL(Table1[[#This Row],[יציאה מטוייב]],Table1[[#This Row],[חזרה מטוייב]],7)</f>
        <v>3</v>
      </c>
      <c r="H581" s="25">
        <f>NETWORKDAYS.INTL(Table1[[#This Row],[יציאה מטוייב]],Table1[[#This Row],[חזרה מטוייב]],7,Table3[מועדי חופשות])</f>
        <v>3</v>
      </c>
      <c r="I581" s="25">
        <f>Table1[[#This Row],[סה"כ ימים]]-Table1[[#This Row],[סה"כ ימים לא כולל סופ"ש, פגרה וחגים]]</f>
        <v>1</v>
      </c>
      <c r="J581" s="21" t="s">
        <v>491</v>
      </c>
    </row>
    <row r="582" spans="1:10" ht="15.75" customHeight="1" thickBot="1" x14ac:dyDescent="0.25">
      <c r="A582" s="23" t="s">
        <v>167</v>
      </c>
      <c r="B582" s="23" t="s">
        <v>484</v>
      </c>
      <c r="C582" s="24"/>
      <c r="D582" s="21">
        <v>42416</v>
      </c>
      <c r="E582" s="21">
        <v>42419</v>
      </c>
      <c r="F582" s="25">
        <f>1+Table1[[#This Row],[חזרה מטוייב]]-Table1[[#This Row],[יציאה מטוייב]]</f>
        <v>4</v>
      </c>
      <c r="G582" s="25">
        <f>NETWORKDAYS.INTL(Table1[[#This Row],[יציאה מטוייב]],Table1[[#This Row],[חזרה מטוייב]],7)</f>
        <v>3</v>
      </c>
      <c r="H582" s="25">
        <f>NETWORKDAYS.INTL(Table1[[#This Row],[יציאה מטוייב]],Table1[[#This Row],[חזרה מטוייב]],7,Table3[מועדי חופשות])</f>
        <v>3</v>
      </c>
      <c r="I582" s="25">
        <f>Table1[[#This Row],[סה"כ ימים]]-Table1[[#This Row],[סה"כ ימים לא כולל סופ"ש, פגרה וחגים]]</f>
        <v>1</v>
      </c>
      <c r="J582" s="21" t="s">
        <v>491</v>
      </c>
    </row>
    <row r="583" spans="1:10" ht="15.75" customHeight="1" thickBot="1" x14ac:dyDescent="0.25">
      <c r="A583" s="23" t="s">
        <v>468</v>
      </c>
      <c r="B583" s="23" t="s">
        <v>485</v>
      </c>
      <c r="C583" s="24"/>
      <c r="D583" s="21">
        <v>42416</v>
      </c>
      <c r="E583" s="21">
        <v>42419</v>
      </c>
      <c r="F583" s="25">
        <f>1+Table1[[#This Row],[חזרה מטוייב]]-Table1[[#This Row],[יציאה מטוייב]]</f>
        <v>4</v>
      </c>
      <c r="G583" s="25">
        <f>NETWORKDAYS.INTL(Table1[[#This Row],[יציאה מטוייב]],Table1[[#This Row],[חזרה מטוייב]],7)</f>
        <v>3</v>
      </c>
      <c r="H583" s="25">
        <f>NETWORKDAYS.INTL(Table1[[#This Row],[יציאה מטוייב]],Table1[[#This Row],[חזרה מטוייב]],7,Table3[מועדי חופשות])</f>
        <v>3</v>
      </c>
      <c r="I583" s="25">
        <f>Table1[[#This Row],[סה"כ ימים]]-Table1[[#This Row],[סה"כ ימים לא כולל סופ"ש, פגרה וחגים]]</f>
        <v>1</v>
      </c>
      <c r="J583" s="21" t="s">
        <v>491</v>
      </c>
    </row>
    <row r="584" spans="1:10" ht="15.75" customHeight="1" thickBot="1" x14ac:dyDescent="0.25">
      <c r="A584" s="23" t="s">
        <v>173</v>
      </c>
      <c r="B584" s="23" t="s">
        <v>485</v>
      </c>
      <c r="C584" s="24"/>
      <c r="D584" s="21">
        <v>42416</v>
      </c>
      <c r="E584" s="21">
        <v>42419</v>
      </c>
      <c r="F584" s="25">
        <f>1+Table1[[#This Row],[חזרה מטוייב]]-Table1[[#This Row],[יציאה מטוייב]]</f>
        <v>4</v>
      </c>
      <c r="G584" s="25">
        <f>NETWORKDAYS.INTL(Table1[[#This Row],[יציאה מטוייב]],Table1[[#This Row],[חזרה מטוייב]],7)</f>
        <v>3</v>
      </c>
      <c r="H584" s="25">
        <f>NETWORKDAYS.INTL(Table1[[#This Row],[יציאה מטוייב]],Table1[[#This Row],[חזרה מטוייב]],7,Table3[מועדי חופשות])</f>
        <v>3</v>
      </c>
      <c r="I584" s="25">
        <f>Table1[[#This Row],[סה"כ ימים]]-Table1[[#This Row],[סה"כ ימים לא כולל סופ"ש, פגרה וחגים]]</f>
        <v>1</v>
      </c>
      <c r="J584" s="21" t="s">
        <v>491</v>
      </c>
    </row>
    <row r="585" spans="1:10" ht="15.75" customHeight="1" thickBot="1" x14ac:dyDescent="0.25">
      <c r="A585" s="23" t="s">
        <v>291</v>
      </c>
      <c r="B585" s="23" t="s">
        <v>26</v>
      </c>
      <c r="C585" s="24"/>
      <c r="D585" s="21">
        <v>42416</v>
      </c>
      <c r="E585" s="21">
        <v>42419</v>
      </c>
      <c r="F585" s="25">
        <f>1+Table1[[#This Row],[חזרה מטוייב]]-Table1[[#This Row],[יציאה מטוייב]]</f>
        <v>4</v>
      </c>
      <c r="G585" s="25">
        <f>NETWORKDAYS.INTL(Table1[[#This Row],[יציאה מטוייב]],Table1[[#This Row],[חזרה מטוייב]],7)</f>
        <v>3</v>
      </c>
      <c r="H585" s="25">
        <f>NETWORKDAYS.INTL(Table1[[#This Row],[יציאה מטוייב]],Table1[[#This Row],[חזרה מטוייב]],7,Table3[מועדי חופשות])</f>
        <v>3</v>
      </c>
      <c r="I585" s="25">
        <f>Table1[[#This Row],[סה"כ ימים]]-Table1[[#This Row],[סה"כ ימים לא כולל סופ"ש, פגרה וחגים]]</f>
        <v>1</v>
      </c>
      <c r="J585" s="21" t="s">
        <v>491</v>
      </c>
    </row>
    <row r="586" spans="1:10" ht="15.75" customHeight="1" thickBot="1" x14ac:dyDescent="0.25">
      <c r="A586" s="23" t="s">
        <v>228</v>
      </c>
      <c r="B586" s="23" t="s">
        <v>26</v>
      </c>
      <c r="C586" s="24"/>
      <c r="D586" s="21">
        <v>42416</v>
      </c>
      <c r="E586" s="21">
        <v>42419</v>
      </c>
      <c r="F586" s="25">
        <f>1+Table1[[#This Row],[חזרה מטוייב]]-Table1[[#This Row],[יציאה מטוייב]]</f>
        <v>4</v>
      </c>
      <c r="G586" s="25">
        <f>NETWORKDAYS.INTL(Table1[[#This Row],[יציאה מטוייב]],Table1[[#This Row],[חזרה מטוייב]],7)</f>
        <v>3</v>
      </c>
      <c r="H586" s="25">
        <f>NETWORKDAYS.INTL(Table1[[#This Row],[יציאה מטוייב]],Table1[[#This Row],[חזרה מטוייב]],7,Table3[מועדי חופשות])</f>
        <v>3</v>
      </c>
      <c r="I586" s="25">
        <f>Table1[[#This Row],[סה"כ ימים]]-Table1[[#This Row],[סה"כ ימים לא כולל סופ"ש, פגרה וחגים]]</f>
        <v>1</v>
      </c>
      <c r="J586" s="21" t="s">
        <v>491</v>
      </c>
    </row>
    <row r="587" spans="1:10" ht="15.75" customHeight="1" thickBot="1" x14ac:dyDescent="0.25">
      <c r="A587" s="23" t="s">
        <v>486</v>
      </c>
      <c r="B587" s="23" t="s">
        <v>26</v>
      </c>
      <c r="C587" s="24"/>
      <c r="D587" s="21">
        <v>42416</v>
      </c>
      <c r="E587" s="21">
        <v>42419</v>
      </c>
      <c r="F587" s="25">
        <f>1+Table1[[#This Row],[חזרה מטוייב]]-Table1[[#This Row],[יציאה מטוייב]]</f>
        <v>4</v>
      </c>
      <c r="G587" s="25">
        <f>NETWORKDAYS.INTL(Table1[[#This Row],[יציאה מטוייב]],Table1[[#This Row],[חזרה מטוייב]],7)</f>
        <v>3</v>
      </c>
      <c r="H587" s="25">
        <f>NETWORKDAYS.INTL(Table1[[#This Row],[יציאה מטוייב]],Table1[[#This Row],[חזרה מטוייב]],7,Table3[מועדי חופשות])</f>
        <v>3</v>
      </c>
      <c r="I587" s="25">
        <f>Table1[[#This Row],[סה"כ ימים]]-Table1[[#This Row],[סה"כ ימים לא כולל סופ"ש, פגרה וחגים]]</f>
        <v>1</v>
      </c>
      <c r="J587" s="21" t="s">
        <v>491</v>
      </c>
    </row>
    <row r="588" spans="1:10" ht="15.75" customHeight="1" thickBot="1" x14ac:dyDescent="0.25">
      <c r="A588" s="23" t="s">
        <v>129</v>
      </c>
      <c r="B588" s="23" t="s">
        <v>26</v>
      </c>
      <c r="C588" s="24"/>
      <c r="D588" s="21">
        <v>42416</v>
      </c>
      <c r="E588" s="21">
        <v>42419</v>
      </c>
      <c r="F588" s="25">
        <f>1+Table1[[#This Row],[חזרה מטוייב]]-Table1[[#This Row],[יציאה מטוייב]]</f>
        <v>4</v>
      </c>
      <c r="G588" s="25">
        <f>NETWORKDAYS.INTL(Table1[[#This Row],[יציאה מטוייב]],Table1[[#This Row],[חזרה מטוייב]],7)</f>
        <v>3</v>
      </c>
      <c r="H588" s="25">
        <f>NETWORKDAYS.INTL(Table1[[#This Row],[יציאה מטוייב]],Table1[[#This Row],[חזרה מטוייב]],7,Table3[מועדי חופשות])</f>
        <v>3</v>
      </c>
      <c r="I588" s="25">
        <f>Table1[[#This Row],[סה"כ ימים]]-Table1[[#This Row],[סה"כ ימים לא כולל סופ"ש, פגרה וחגים]]</f>
        <v>1</v>
      </c>
      <c r="J588" s="21" t="s">
        <v>491</v>
      </c>
    </row>
    <row r="589" spans="1:10" ht="15.75" customHeight="1" thickBot="1" x14ac:dyDescent="0.25">
      <c r="A589" s="23" t="s">
        <v>89</v>
      </c>
      <c r="B589" s="23" t="s">
        <v>90</v>
      </c>
      <c r="C589" s="24"/>
      <c r="D589" s="21">
        <v>42410</v>
      </c>
      <c r="E589" s="21">
        <v>42414</v>
      </c>
      <c r="F589" s="25">
        <f>1+Table1[[#This Row],[חזרה מטוייב]]-Table1[[#This Row],[יציאה מטוייב]]</f>
        <v>5</v>
      </c>
      <c r="G589" s="25">
        <f>NETWORKDAYS.INTL(Table1[[#This Row],[יציאה מטוייב]],Table1[[#This Row],[חזרה מטוייב]],7)</f>
        <v>3</v>
      </c>
      <c r="H589" s="25">
        <f>NETWORKDAYS.INTL(Table1[[#This Row],[יציאה מטוייב]],Table1[[#This Row],[חזרה מטוייב]],7,Table3[מועדי חופשות])</f>
        <v>3</v>
      </c>
      <c r="I589" s="25">
        <f>Table1[[#This Row],[סה"כ ימים]]-Table1[[#This Row],[סה"כ ימים לא כולל סופ"ש, פגרה וחגים]]</f>
        <v>2</v>
      </c>
      <c r="J589" s="21" t="s">
        <v>491</v>
      </c>
    </row>
    <row r="590" spans="1:10" ht="15.75" customHeight="1" thickBot="1" x14ac:dyDescent="0.25">
      <c r="A590" s="23" t="s">
        <v>186</v>
      </c>
      <c r="B590" s="23" t="s">
        <v>13</v>
      </c>
      <c r="C590" s="24"/>
      <c r="D590" s="21">
        <v>42404</v>
      </c>
      <c r="E590" s="21">
        <v>42406</v>
      </c>
      <c r="F590" s="25">
        <f>1+Table1[[#This Row],[חזרה מטוייב]]-Table1[[#This Row],[יציאה מטוייב]]</f>
        <v>3</v>
      </c>
      <c r="G590" s="25">
        <f>NETWORKDAYS.INTL(Table1[[#This Row],[יציאה מטוייב]],Table1[[#This Row],[חזרה מטוייב]],7)</f>
        <v>1</v>
      </c>
      <c r="H590" s="25">
        <f>NETWORKDAYS.INTL(Table1[[#This Row],[יציאה מטוייב]],Table1[[#This Row],[חזרה מטוייב]],7,Table3[מועדי חופשות])</f>
        <v>1</v>
      </c>
      <c r="I590" s="25">
        <f>Table1[[#This Row],[סה"כ ימים]]-Table1[[#This Row],[סה"כ ימים לא כולל סופ"ש, פגרה וחגים]]</f>
        <v>2</v>
      </c>
      <c r="J590" s="21" t="s">
        <v>491</v>
      </c>
    </row>
    <row r="591" spans="1:10" ht="15.75" customHeight="1" thickBot="1" x14ac:dyDescent="0.25">
      <c r="A591" s="23" t="s">
        <v>487</v>
      </c>
      <c r="B591" s="23" t="s">
        <v>181</v>
      </c>
      <c r="C591" s="24"/>
      <c r="D591" s="21">
        <v>42394</v>
      </c>
      <c r="E591" s="21">
        <v>42397</v>
      </c>
      <c r="F591" s="25">
        <f>1+Table1[[#This Row],[חזרה מטוייב]]-Table1[[#This Row],[יציאה מטוייב]]</f>
        <v>4</v>
      </c>
      <c r="G591" s="25">
        <f>NETWORKDAYS.INTL(Table1[[#This Row],[יציאה מטוייב]],Table1[[#This Row],[חזרה מטוייב]],7)</f>
        <v>4</v>
      </c>
      <c r="H591" s="25">
        <f>NETWORKDAYS.INTL(Table1[[#This Row],[יציאה מטוייב]],Table1[[#This Row],[חזרה מטוייב]],7,Table3[מועדי חופשות])</f>
        <v>4</v>
      </c>
      <c r="I591" s="25">
        <f>Table1[[#This Row],[סה"כ ימים]]-Table1[[#This Row],[סה"כ ימים לא כולל סופ"ש, פגרה וחגים]]</f>
        <v>0</v>
      </c>
      <c r="J591" s="21" t="s">
        <v>491</v>
      </c>
    </row>
    <row r="592" spans="1:10" ht="15.75" customHeight="1" thickBot="1" x14ac:dyDescent="0.25">
      <c r="A592" s="23" t="s">
        <v>274</v>
      </c>
      <c r="B592" s="23" t="s">
        <v>181</v>
      </c>
      <c r="C592" s="24"/>
      <c r="D592" s="21">
        <v>42394</v>
      </c>
      <c r="E592" s="21">
        <v>42397</v>
      </c>
      <c r="F592" s="25">
        <f>1+Table1[[#This Row],[חזרה מטוייב]]-Table1[[#This Row],[יציאה מטוייב]]</f>
        <v>4</v>
      </c>
      <c r="G592" s="25">
        <f>NETWORKDAYS.INTL(Table1[[#This Row],[יציאה מטוייב]],Table1[[#This Row],[חזרה מטוייב]],7)</f>
        <v>4</v>
      </c>
      <c r="H592" s="25">
        <f>NETWORKDAYS.INTL(Table1[[#This Row],[יציאה מטוייב]],Table1[[#This Row],[חזרה מטוייב]],7,Table3[מועדי חופשות])</f>
        <v>4</v>
      </c>
      <c r="I592" s="25">
        <f>Table1[[#This Row],[סה"כ ימים]]-Table1[[#This Row],[סה"כ ימים לא כולל סופ"ש, פגרה וחגים]]</f>
        <v>0</v>
      </c>
      <c r="J592" s="21" t="s">
        <v>491</v>
      </c>
    </row>
    <row r="593" spans="1:10" ht="15.75" customHeight="1" thickBot="1" x14ac:dyDescent="0.25">
      <c r="A593" s="23" t="s">
        <v>228</v>
      </c>
      <c r="B593" s="23" t="s">
        <v>13</v>
      </c>
      <c r="C593" s="24"/>
      <c r="D593" s="21">
        <v>42394</v>
      </c>
      <c r="E593" s="21">
        <v>42396</v>
      </c>
      <c r="F593" s="25">
        <f>1+Table1[[#This Row],[חזרה מטוייב]]-Table1[[#This Row],[יציאה מטוייב]]</f>
        <v>3</v>
      </c>
      <c r="G593" s="25">
        <f>NETWORKDAYS.INTL(Table1[[#This Row],[יציאה מטוייב]],Table1[[#This Row],[חזרה מטוייב]],7)</f>
        <v>3</v>
      </c>
      <c r="H593" s="25">
        <f>NETWORKDAYS.INTL(Table1[[#This Row],[יציאה מטוייב]],Table1[[#This Row],[חזרה מטוייב]],7,Table3[מועדי חופשות])</f>
        <v>3</v>
      </c>
      <c r="I593" s="25">
        <f>Table1[[#This Row],[סה"כ ימים]]-Table1[[#This Row],[סה"כ ימים לא כולל סופ"ש, פגרה וחגים]]</f>
        <v>0</v>
      </c>
      <c r="J593" s="21" t="s">
        <v>491</v>
      </c>
    </row>
    <row r="594" spans="1:10" ht="15.75" customHeight="1" thickBot="1" x14ac:dyDescent="0.25">
      <c r="A594" s="23" t="s">
        <v>291</v>
      </c>
      <c r="B594" s="23" t="s">
        <v>10</v>
      </c>
      <c r="C594" s="24"/>
      <c r="D594" s="21">
        <v>42394</v>
      </c>
      <c r="E594" s="21">
        <v>42397</v>
      </c>
      <c r="F594" s="25">
        <f>1+Table1[[#This Row],[חזרה מטוייב]]-Table1[[#This Row],[יציאה מטוייב]]</f>
        <v>4</v>
      </c>
      <c r="G594" s="25">
        <f>NETWORKDAYS.INTL(Table1[[#This Row],[יציאה מטוייב]],Table1[[#This Row],[חזרה מטוייב]],7)</f>
        <v>4</v>
      </c>
      <c r="H594" s="25">
        <f>NETWORKDAYS.INTL(Table1[[#This Row],[יציאה מטוייב]],Table1[[#This Row],[חזרה מטוייב]],7,Table3[מועדי חופשות])</f>
        <v>4</v>
      </c>
      <c r="I594" s="25">
        <f>Table1[[#This Row],[סה"כ ימים]]-Table1[[#This Row],[סה"כ ימים לא כולל סופ"ש, פגרה וחגים]]</f>
        <v>0</v>
      </c>
      <c r="J594" s="21" t="s">
        <v>491</v>
      </c>
    </row>
    <row r="595" spans="1:10" ht="15.75" customHeight="1" thickBot="1" x14ac:dyDescent="0.25">
      <c r="A595" s="23" t="s">
        <v>9</v>
      </c>
      <c r="B595" s="23" t="s">
        <v>10</v>
      </c>
      <c r="C595" s="24"/>
      <c r="D595" s="21">
        <v>42394</v>
      </c>
      <c r="E595" s="21">
        <v>42397</v>
      </c>
      <c r="F595" s="25">
        <f>1+Table1[[#This Row],[חזרה מטוייב]]-Table1[[#This Row],[יציאה מטוייב]]</f>
        <v>4</v>
      </c>
      <c r="G595" s="25">
        <f>NETWORKDAYS.INTL(Table1[[#This Row],[יציאה מטוייב]],Table1[[#This Row],[חזרה מטוייב]],7)</f>
        <v>4</v>
      </c>
      <c r="H595" s="25">
        <f>NETWORKDAYS.INTL(Table1[[#This Row],[יציאה מטוייב]],Table1[[#This Row],[חזרה מטוייב]],7,Table3[מועדי חופשות])</f>
        <v>4</v>
      </c>
      <c r="I595" s="25">
        <f>Table1[[#This Row],[סה"כ ימים]]-Table1[[#This Row],[סה"כ ימים לא כולל סופ"ש, פגרה וחגים]]</f>
        <v>0</v>
      </c>
      <c r="J595" s="21" t="s">
        <v>491</v>
      </c>
    </row>
    <row r="596" spans="1:10" ht="15.75" customHeight="1" thickBot="1" x14ac:dyDescent="0.25">
      <c r="A596" s="23" t="s">
        <v>383</v>
      </c>
      <c r="B596" s="23" t="s">
        <v>10</v>
      </c>
      <c r="C596" s="24"/>
      <c r="D596" s="21">
        <v>42394</v>
      </c>
      <c r="E596" s="21">
        <v>42397</v>
      </c>
      <c r="F596" s="25">
        <f>1+Table1[[#This Row],[חזרה מטוייב]]-Table1[[#This Row],[יציאה מטוייב]]</f>
        <v>4</v>
      </c>
      <c r="G596" s="25">
        <f>NETWORKDAYS.INTL(Table1[[#This Row],[יציאה מטוייב]],Table1[[#This Row],[חזרה מטוייב]],7)</f>
        <v>4</v>
      </c>
      <c r="H596" s="25">
        <f>NETWORKDAYS.INTL(Table1[[#This Row],[יציאה מטוייב]],Table1[[#This Row],[חזרה מטוייב]],7,Table3[מועדי חופשות])</f>
        <v>4</v>
      </c>
      <c r="I596" s="25">
        <f>Table1[[#This Row],[סה"כ ימים]]-Table1[[#This Row],[סה"כ ימים לא כולל סופ"ש, פגרה וחגים]]</f>
        <v>0</v>
      </c>
      <c r="J596" s="21" t="s">
        <v>491</v>
      </c>
    </row>
    <row r="597" spans="1:10" ht="15.75" customHeight="1" thickBot="1" x14ac:dyDescent="0.25">
      <c r="A597" s="23" t="s">
        <v>58</v>
      </c>
      <c r="B597" s="23" t="s">
        <v>10</v>
      </c>
      <c r="C597" s="24"/>
      <c r="D597" s="21">
        <v>42394</v>
      </c>
      <c r="E597" s="21">
        <v>42397</v>
      </c>
      <c r="F597" s="25">
        <f>1+Table1[[#This Row],[חזרה מטוייב]]-Table1[[#This Row],[יציאה מטוייב]]</f>
        <v>4</v>
      </c>
      <c r="G597" s="25">
        <f>NETWORKDAYS.INTL(Table1[[#This Row],[יציאה מטוייב]],Table1[[#This Row],[חזרה מטוייב]],7)</f>
        <v>4</v>
      </c>
      <c r="H597" s="25">
        <f>NETWORKDAYS.INTL(Table1[[#This Row],[יציאה מטוייב]],Table1[[#This Row],[חזרה מטוייב]],7,Table3[מועדי חופשות])</f>
        <v>4</v>
      </c>
      <c r="I597" s="25">
        <f>Table1[[#This Row],[סה"כ ימים]]-Table1[[#This Row],[סה"כ ימים לא כולל סופ"ש, פגרה וחגים]]</f>
        <v>0</v>
      </c>
      <c r="J597" s="21" t="s">
        <v>491</v>
      </c>
    </row>
    <row r="598" spans="1:10" ht="15.75" customHeight="1" thickBot="1" x14ac:dyDescent="0.25">
      <c r="A598" s="23" t="s">
        <v>471</v>
      </c>
      <c r="B598" s="23" t="s">
        <v>488</v>
      </c>
      <c r="C598" s="24"/>
      <c r="D598" s="21">
        <v>42354</v>
      </c>
      <c r="E598" s="21">
        <v>42356</v>
      </c>
      <c r="F598" s="25">
        <f>1+Table1[[#This Row],[חזרה מטוייב]]-Table1[[#This Row],[יציאה מטוייב]]</f>
        <v>3</v>
      </c>
      <c r="G598" s="25">
        <f>NETWORKDAYS.INTL(Table1[[#This Row],[יציאה מטוייב]],Table1[[#This Row],[חזרה מטוייב]],7)</f>
        <v>2</v>
      </c>
      <c r="H598" s="25">
        <f>NETWORKDAYS.INTL(Table1[[#This Row],[יציאה מטוייב]],Table1[[#This Row],[חזרה מטוייב]],7,Table3[מועדי חופשות])</f>
        <v>2</v>
      </c>
      <c r="I598" s="25">
        <f>Table1[[#This Row],[סה"כ ימים]]-Table1[[#This Row],[סה"כ ימים לא כולל סופ"ש, פגרה וחגים]]</f>
        <v>1</v>
      </c>
      <c r="J598" s="21" t="s">
        <v>491</v>
      </c>
    </row>
    <row r="599" spans="1:10" ht="15.75" customHeight="1" thickBot="1" x14ac:dyDescent="0.25">
      <c r="A599" s="23" t="s">
        <v>468</v>
      </c>
      <c r="B599" s="23" t="s">
        <v>38</v>
      </c>
      <c r="C599" s="24"/>
      <c r="D599" s="21">
        <v>42339</v>
      </c>
      <c r="E599" s="21">
        <v>42341</v>
      </c>
      <c r="F599" s="25">
        <f>1+Table1[[#This Row],[חזרה מטוייב]]-Table1[[#This Row],[יציאה מטוייב]]</f>
        <v>3</v>
      </c>
      <c r="G599" s="25">
        <f>NETWORKDAYS.INTL(Table1[[#This Row],[יציאה מטוייב]],Table1[[#This Row],[חזרה מטוייב]],7)</f>
        <v>3</v>
      </c>
      <c r="H599" s="25">
        <f>NETWORKDAYS.INTL(Table1[[#This Row],[יציאה מטוייב]],Table1[[#This Row],[חזרה מטוייב]],7,Table3[מועדי חופשות])</f>
        <v>3</v>
      </c>
      <c r="I599" s="25">
        <f>Table1[[#This Row],[סה"כ ימים]]-Table1[[#This Row],[סה"כ ימים לא כולל סופ"ש, פגרה וחגים]]</f>
        <v>0</v>
      </c>
      <c r="J599" s="21" t="s">
        <v>491</v>
      </c>
    </row>
    <row r="600" spans="1:10" ht="15.75" customHeight="1" thickBot="1" x14ac:dyDescent="0.25">
      <c r="A600" s="23" t="s">
        <v>390</v>
      </c>
      <c r="B600" s="23" t="s">
        <v>13</v>
      </c>
      <c r="C600" s="24"/>
      <c r="D600" s="21">
        <v>42338</v>
      </c>
      <c r="E600" s="21">
        <v>42345</v>
      </c>
      <c r="F600" s="25">
        <f>1+Table1[[#This Row],[חזרה מטוייב]]-Table1[[#This Row],[יציאה מטוייב]]</f>
        <v>8</v>
      </c>
      <c r="G600" s="25">
        <f>NETWORKDAYS.INTL(Table1[[#This Row],[יציאה מטוייב]],Table1[[#This Row],[חזרה מטוייב]],7)</f>
        <v>6</v>
      </c>
      <c r="H600" s="25">
        <f>NETWORKDAYS.INTL(Table1[[#This Row],[יציאה מטוייב]],Table1[[#This Row],[חזרה מטוייב]],7,Table3[מועדי חופשות])</f>
        <v>6</v>
      </c>
      <c r="I600" s="25">
        <f>Table1[[#This Row],[סה"כ ימים]]-Table1[[#This Row],[סה"כ ימים לא כולל סופ"ש, פגרה וחגים]]</f>
        <v>2</v>
      </c>
      <c r="J600" s="21" t="s">
        <v>491</v>
      </c>
    </row>
    <row r="601" spans="1:10" ht="15.75" customHeight="1" thickBot="1" x14ac:dyDescent="0.25">
      <c r="A601" s="4" t="s">
        <v>190</v>
      </c>
      <c r="B601" s="23" t="s">
        <v>13</v>
      </c>
      <c r="C601" s="24"/>
      <c r="D601" s="21">
        <v>42338</v>
      </c>
      <c r="E601" s="21">
        <v>42345</v>
      </c>
      <c r="F601" s="25">
        <f>1+Table1[[#This Row],[חזרה מטוייב]]-Table1[[#This Row],[יציאה מטוייב]]</f>
        <v>8</v>
      </c>
      <c r="G601" s="25">
        <f>NETWORKDAYS.INTL(Table1[[#This Row],[יציאה מטוייב]],Table1[[#This Row],[חזרה מטוייב]],7)</f>
        <v>6</v>
      </c>
      <c r="H601" s="25">
        <f>NETWORKDAYS.INTL(Table1[[#This Row],[יציאה מטוייב]],Table1[[#This Row],[חזרה מטוייב]],7,Table3[מועדי חופשות])</f>
        <v>6</v>
      </c>
      <c r="I601" s="25">
        <f>Table1[[#This Row],[סה"כ ימים]]-Table1[[#This Row],[סה"כ ימים לא כולל סופ"ש, פגרה וחגים]]</f>
        <v>2</v>
      </c>
      <c r="J601" s="21" t="s">
        <v>491</v>
      </c>
    </row>
    <row r="602" spans="1:10" ht="15.75" customHeight="1" thickBot="1" x14ac:dyDescent="0.25">
      <c r="A602" s="23" t="s">
        <v>111</v>
      </c>
      <c r="B602" s="23" t="s">
        <v>13</v>
      </c>
      <c r="C602" s="24"/>
      <c r="D602" s="21">
        <v>42338</v>
      </c>
      <c r="E602" s="21">
        <v>42345</v>
      </c>
      <c r="F602" s="25">
        <f>1+Table1[[#This Row],[חזרה מטוייב]]-Table1[[#This Row],[יציאה מטוייב]]</f>
        <v>8</v>
      </c>
      <c r="G602" s="25">
        <f>NETWORKDAYS.INTL(Table1[[#This Row],[יציאה מטוייב]],Table1[[#This Row],[חזרה מטוייב]],7)</f>
        <v>6</v>
      </c>
      <c r="H602" s="25">
        <f>NETWORKDAYS.INTL(Table1[[#This Row],[יציאה מטוייב]],Table1[[#This Row],[חזרה מטוייב]],7,Table3[מועדי חופשות])</f>
        <v>6</v>
      </c>
      <c r="I602" s="25">
        <f>Table1[[#This Row],[סה"כ ימים]]-Table1[[#This Row],[סה"כ ימים לא כולל סופ"ש, פגרה וחגים]]</f>
        <v>2</v>
      </c>
      <c r="J602" s="21" t="s">
        <v>491</v>
      </c>
    </row>
    <row r="603" spans="1:10" ht="15.75" customHeight="1" thickBot="1" x14ac:dyDescent="0.25">
      <c r="A603" s="23" t="s">
        <v>117</v>
      </c>
      <c r="B603" s="23" t="s">
        <v>13</v>
      </c>
      <c r="C603" s="24"/>
      <c r="D603" s="21">
        <v>42338</v>
      </c>
      <c r="E603" s="21">
        <v>42345</v>
      </c>
      <c r="F603" s="25">
        <f>1+Table1[[#This Row],[חזרה מטוייב]]-Table1[[#This Row],[יציאה מטוייב]]</f>
        <v>8</v>
      </c>
      <c r="G603" s="25">
        <f>NETWORKDAYS.INTL(Table1[[#This Row],[יציאה מטוייב]],Table1[[#This Row],[חזרה מטוייב]],7)</f>
        <v>6</v>
      </c>
      <c r="H603" s="25">
        <f>NETWORKDAYS.INTL(Table1[[#This Row],[יציאה מטוייב]],Table1[[#This Row],[חזרה מטוייב]],7,Table3[מועדי חופשות])</f>
        <v>6</v>
      </c>
      <c r="I603" s="25">
        <f>Table1[[#This Row],[סה"כ ימים]]-Table1[[#This Row],[סה"כ ימים לא כולל סופ"ש, פגרה וחגים]]</f>
        <v>2</v>
      </c>
      <c r="J603" s="21" t="s">
        <v>491</v>
      </c>
    </row>
    <row r="604" spans="1:10" ht="15.75" customHeight="1" thickBot="1" x14ac:dyDescent="0.25">
      <c r="A604" s="23" t="s">
        <v>155</v>
      </c>
      <c r="B604" s="23" t="s">
        <v>177</v>
      </c>
      <c r="C604" s="24"/>
      <c r="D604" s="21">
        <v>42334</v>
      </c>
      <c r="E604" s="21">
        <v>42336</v>
      </c>
      <c r="F604" s="25">
        <f>1+Table1[[#This Row],[חזרה מטוייב]]-Table1[[#This Row],[יציאה מטוייב]]</f>
        <v>3</v>
      </c>
      <c r="G604" s="25">
        <f>NETWORKDAYS.INTL(Table1[[#This Row],[יציאה מטוייב]],Table1[[#This Row],[חזרה מטוייב]],7)</f>
        <v>1</v>
      </c>
      <c r="H604" s="25">
        <f>NETWORKDAYS.INTL(Table1[[#This Row],[יציאה מטוייב]],Table1[[#This Row],[חזרה מטוייב]],7,Table3[מועדי חופשות])</f>
        <v>1</v>
      </c>
      <c r="I604" s="25">
        <f>Table1[[#This Row],[סה"כ ימים]]-Table1[[#This Row],[סה"כ ימים לא כולל סופ"ש, פגרה וחגים]]</f>
        <v>2</v>
      </c>
      <c r="J604" s="21" t="s">
        <v>491</v>
      </c>
    </row>
    <row r="605" spans="1:10" ht="15.75" customHeight="1" thickBot="1" x14ac:dyDescent="0.25">
      <c r="A605" s="23" t="s">
        <v>58</v>
      </c>
      <c r="B605" s="23" t="s">
        <v>177</v>
      </c>
      <c r="C605" s="24"/>
      <c r="D605" s="21">
        <v>42334</v>
      </c>
      <c r="E605" s="21">
        <v>42336</v>
      </c>
      <c r="F605" s="25">
        <f>1+Table1[[#This Row],[חזרה מטוייב]]-Table1[[#This Row],[יציאה מטוייב]]</f>
        <v>3</v>
      </c>
      <c r="G605" s="25">
        <f>NETWORKDAYS.INTL(Table1[[#This Row],[יציאה מטוייב]],Table1[[#This Row],[חזרה מטוייב]],7)</f>
        <v>1</v>
      </c>
      <c r="H605" s="25">
        <f>NETWORKDAYS.INTL(Table1[[#This Row],[יציאה מטוייב]],Table1[[#This Row],[חזרה מטוייב]],7,Table3[מועדי חופשות])</f>
        <v>1</v>
      </c>
      <c r="I605" s="25">
        <f>Table1[[#This Row],[סה"כ ימים]]-Table1[[#This Row],[סה"כ ימים לא כולל סופ"ש, פגרה וחגים]]</f>
        <v>2</v>
      </c>
      <c r="J605" s="21" t="s">
        <v>491</v>
      </c>
    </row>
    <row r="606" spans="1:10" ht="15.75" customHeight="1" thickBot="1" x14ac:dyDescent="0.25">
      <c r="A606" s="23" t="s">
        <v>468</v>
      </c>
      <c r="B606" s="23" t="s">
        <v>175</v>
      </c>
      <c r="C606" s="24"/>
      <c r="D606" s="21">
        <v>42313</v>
      </c>
      <c r="E606" s="21">
        <v>42316</v>
      </c>
      <c r="F606" s="25">
        <f>1+Table1[[#This Row],[חזרה מטוייב]]-Table1[[#This Row],[יציאה מטוייב]]</f>
        <v>4</v>
      </c>
      <c r="G606" s="25">
        <f>NETWORKDAYS.INTL(Table1[[#This Row],[יציאה מטוייב]],Table1[[#This Row],[חזרה מטוייב]],7)</f>
        <v>2</v>
      </c>
      <c r="H606" s="25">
        <f>NETWORKDAYS.INTL(Table1[[#This Row],[יציאה מטוייב]],Table1[[#This Row],[חזרה מטוייב]],7,Table3[מועדי חופשות])</f>
        <v>0</v>
      </c>
      <c r="I606" s="25">
        <f>Table1[[#This Row],[סה"כ ימים]]-Table1[[#This Row],[סה"כ ימים לא כולל סופ"ש, פגרה וחגים]]</f>
        <v>4</v>
      </c>
      <c r="J606" s="21" t="s">
        <v>491</v>
      </c>
    </row>
    <row r="607" spans="1:10" ht="15.75" customHeight="1" thickBot="1" x14ac:dyDescent="0.25">
      <c r="A607" s="23" t="s">
        <v>476</v>
      </c>
      <c r="B607" s="23" t="s">
        <v>175</v>
      </c>
      <c r="C607" s="24"/>
      <c r="D607" s="21">
        <v>42313</v>
      </c>
      <c r="E607" s="21">
        <v>42316</v>
      </c>
      <c r="F607" s="25">
        <f>1+Table1[[#This Row],[חזרה מטוייב]]-Table1[[#This Row],[יציאה מטוייב]]</f>
        <v>4</v>
      </c>
      <c r="G607" s="25">
        <f>NETWORKDAYS.INTL(Table1[[#This Row],[יציאה מטוייב]],Table1[[#This Row],[חזרה מטוייב]],7)</f>
        <v>2</v>
      </c>
      <c r="H607" s="25">
        <f>NETWORKDAYS.INTL(Table1[[#This Row],[יציאה מטוייב]],Table1[[#This Row],[חזרה מטוייב]],7,Table3[מועדי חופשות])</f>
        <v>0</v>
      </c>
      <c r="I607" s="25">
        <f>Table1[[#This Row],[סה"כ ימים]]-Table1[[#This Row],[סה"כ ימים לא כולל סופ"ש, פגרה וחגים]]</f>
        <v>4</v>
      </c>
      <c r="J607" s="21" t="s">
        <v>491</v>
      </c>
    </row>
    <row r="608" spans="1:10" ht="15.75" customHeight="1" thickBot="1" x14ac:dyDescent="0.25">
      <c r="A608" s="23" t="s">
        <v>155</v>
      </c>
      <c r="B608" s="23" t="s">
        <v>175</v>
      </c>
      <c r="C608" s="24"/>
      <c r="D608" s="21">
        <v>42313</v>
      </c>
      <c r="E608" s="21">
        <v>42316</v>
      </c>
      <c r="F608" s="25">
        <f>1+Table1[[#This Row],[חזרה מטוייב]]-Table1[[#This Row],[יציאה מטוייב]]</f>
        <v>4</v>
      </c>
      <c r="G608" s="25">
        <f>NETWORKDAYS.INTL(Table1[[#This Row],[יציאה מטוייב]],Table1[[#This Row],[חזרה מטוייב]],7)</f>
        <v>2</v>
      </c>
      <c r="H608" s="25">
        <f>NETWORKDAYS.INTL(Table1[[#This Row],[יציאה מטוייב]],Table1[[#This Row],[חזרה מטוייב]],7,Table3[מועדי חופשות])</f>
        <v>0</v>
      </c>
      <c r="I608" s="25">
        <f>Table1[[#This Row],[סה"כ ימים]]-Table1[[#This Row],[סה"כ ימים לא כולל סופ"ש, פגרה וחגים]]</f>
        <v>4</v>
      </c>
      <c r="J608" s="21" t="s">
        <v>491</v>
      </c>
    </row>
    <row r="609" spans="1:10" ht="15.75" customHeight="1" thickBot="1" x14ac:dyDescent="0.25">
      <c r="A609" s="23" t="s">
        <v>79</v>
      </c>
      <c r="B609" s="23" t="s">
        <v>175</v>
      </c>
      <c r="C609" s="24"/>
      <c r="D609" s="21">
        <v>42313</v>
      </c>
      <c r="E609" s="21">
        <v>42316</v>
      </c>
      <c r="F609" s="25">
        <f>1+Table1[[#This Row],[חזרה מטוייב]]-Table1[[#This Row],[יציאה מטוייב]]</f>
        <v>4</v>
      </c>
      <c r="G609" s="25">
        <f>NETWORKDAYS.INTL(Table1[[#This Row],[יציאה מטוייב]],Table1[[#This Row],[חזרה מטוייב]],7)</f>
        <v>2</v>
      </c>
      <c r="H609" s="25">
        <f>NETWORKDAYS.INTL(Table1[[#This Row],[יציאה מטוייב]],Table1[[#This Row],[חזרה מטוייב]],7,Table3[מועדי חופשות])</f>
        <v>0</v>
      </c>
      <c r="I609" s="25">
        <f>Table1[[#This Row],[סה"כ ימים]]-Table1[[#This Row],[סה"כ ימים לא כולל סופ"ש, פגרה וחגים]]</f>
        <v>4</v>
      </c>
      <c r="J609" s="21" t="s">
        <v>491</v>
      </c>
    </row>
    <row r="610" spans="1:10" ht="15.75" customHeight="1" thickBot="1" x14ac:dyDescent="0.25">
      <c r="A610" s="23" t="s">
        <v>86</v>
      </c>
      <c r="B610" s="23" t="s">
        <v>175</v>
      </c>
      <c r="C610" s="24"/>
      <c r="D610" s="21">
        <v>42313</v>
      </c>
      <c r="E610" s="21">
        <v>42316</v>
      </c>
      <c r="F610" s="25">
        <f>1+Table1[[#This Row],[חזרה מטוייב]]-Table1[[#This Row],[יציאה מטוייב]]</f>
        <v>4</v>
      </c>
      <c r="G610" s="25">
        <f>NETWORKDAYS.INTL(Table1[[#This Row],[יציאה מטוייב]],Table1[[#This Row],[חזרה מטוייב]],7)</f>
        <v>2</v>
      </c>
      <c r="H610" s="25">
        <f>NETWORKDAYS.INTL(Table1[[#This Row],[יציאה מטוייב]],Table1[[#This Row],[חזרה מטוייב]],7,Table3[מועדי חופשות])</f>
        <v>0</v>
      </c>
      <c r="I610" s="25">
        <f>Table1[[#This Row],[סה"כ ימים]]-Table1[[#This Row],[סה"כ ימים לא כולל סופ"ש, פגרה וחגים]]</f>
        <v>4</v>
      </c>
      <c r="J610" s="21" t="s">
        <v>491</v>
      </c>
    </row>
    <row r="611" spans="1:10" ht="15.75" customHeight="1" thickBot="1" x14ac:dyDescent="0.25">
      <c r="A611" s="23" t="s">
        <v>468</v>
      </c>
      <c r="B611" s="23" t="s">
        <v>103</v>
      </c>
      <c r="C611" s="24"/>
      <c r="D611" s="21">
        <v>42284</v>
      </c>
      <c r="E611" s="21">
        <v>42285</v>
      </c>
      <c r="F611" s="25">
        <f>1+Table1[[#This Row],[חזרה מטוייב]]-Table1[[#This Row],[יציאה מטוייב]]</f>
        <v>2</v>
      </c>
      <c r="G611" s="25">
        <f>NETWORKDAYS.INTL(Table1[[#This Row],[יציאה מטוייב]],Table1[[#This Row],[חזרה מטוייב]],7)</f>
        <v>2</v>
      </c>
      <c r="H611" s="25">
        <f>NETWORKDAYS.INTL(Table1[[#This Row],[יציאה מטוייב]],Table1[[#This Row],[חזרה מטוייב]],7,Table3[מועדי חופשות])</f>
        <v>0</v>
      </c>
      <c r="I611" s="25">
        <f>Table1[[#This Row],[סה"כ ימים]]-Table1[[#This Row],[סה"כ ימים לא כולל סופ"ש, פגרה וחגים]]</f>
        <v>2</v>
      </c>
      <c r="J611" s="21" t="s">
        <v>491</v>
      </c>
    </row>
    <row r="612" spans="1:10" ht="15.75" customHeight="1" thickBot="1" x14ac:dyDescent="0.25">
      <c r="A612" s="4" t="s">
        <v>156</v>
      </c>
      <c r="B612" s="23" t="s">
        <v>13</v>
      </c>
      <c r="C612" s="24"/>
      <c r="D612" s="21">
        <v>42276</v>
      </c>
      <c r="E612" s="21">
        <v>42279</v>
      </c>
      <c r="F612" s="25">
        <f>1+Table1[[#This Row],[חזרה מטוייב]]-Table1[[#This Row],[יציאה מטוייב]]</f>
        <v>4</v>
      </c>
      <c r="G612" s="25">
        <f>NETWORKDAYS.INTL(Table1[[#This Row],[יציאה מטוייב]],Table1[[#This Row],[חזרה מטוייב]],7)</f>
        <v>3</v>
      </c>
      <c r="H612" s="25">
        <f>NETWORKDAYS.INTL(Table1[[#This Row],[יציאה מטוייב]],Table1[[#This Row],[חזרה מטוייב]],7,Table3[מועדי חופשות])</f>
        <v>0</v>
      </c>
      <c r="I612" s="25">
        <f>Table1[[#This Row],[סה"כ ימים]]-Table1[[#This Row],[סה"כ ימים לא כולל סופ"ש, פגרה וחגים]]</f>
        <v>4</v>
      </c>
      <c r="J612" s="21" t="s">
        <v>491</v>
      </c>
    </row>
    <row r="613" spans="1:10" ht="15.75" customHeight="1" thickBot="1" x14ac:dyDescent="0.25">
      <c r="A613" s="23" t="s">
        <v>228</v>
      </c>
      <c r="B613" s="23" t="s">
        <v>13</v>
      </c>
      <c r="C613" s="24"/>
      <c r="D613" s="21">
        <v>42247</v>
      </c>
      <c r="E613" s="21">
        <v>42248</v>
      </c>
      <c r="F613" s="25">
        <f>1+Table1[[#This Row],[חזרה מטוייב]]-Table1[[#This Row],[יציאה מטוייב]]</f>
        <v>2</v>
      </c>
      <c r="G613" s="25">
        <f>NETWORKDAYS.INTL(Table1[[#This Row],[יציאה מטוייב]],Table1[[#This Row],[חזרה מטוייב]],7)</f>
        <v>2</v>
      </c>
      <c r="H613" s="25">
        <f>NETWORKDAYS.INTL(Table1[[#This Row],[יציאה מטוייב]],Table1[[#This Row],[חזרה מטוייב]],7,Table3[מועדי חופשות])</f>
        <v>0</v>
      </c>
      <c r="I613" s="25">
        <f>Table1[[#This Row],[סה"כ ימים]]-Table1[[#This Row],[סה"כ ימים לא כולל סופ"ש, פגרה וחגים]]</f>
        <v>2</v>
      </c>
      <c r="J613" s="21" t="s">
        <v>491</v>
      </c>
    </row>
    <row r="614" spans="1:10" ht="15.75" customHeight="1" thickBot="1" x14ac:dyDescent="0.25">
      <c r="A614" s="23" t="s">
        <v>139</v>
      </c>
      <c r="B614" s="23" t="s">
        <v>13</v>
      </c>
      <c r="C614" s="24"/>
      <c r="D614" s="21">
        <v>42247</v>
      </c>
      <c r="E614" s="21">
        <v>42248</v>
      </c>
      <c r="F614" s="25">
        <f>1+Table1[[#This Row],[חזרה מטוייב]]-Table1[[#This Row],[יציאה מטוייב]]</f>
        <v>2</v>
      </c>
      <c r="G614" s="25">
        <f>NETWORKDAYS.INTL(Table1[[#This Row],[יציאה מטוייב]],Table1[[#This Row],[חזרה מטוייב]],7)</f>
        <v>2</v>
      </c>
      <c r="H614" s="25">
        <f>NETWORKDAYS.INTL(Table1[[#This Row],[יציאה מטוייב]],Table1[[#This Row],[חזרה מטוייב]],7,Table3[מועדי חופשות])</f>
        <v>0</v>
      </c>
      <c r="I614" s="25">
        <f>Table1[[#This Row],[סה"כ ימים]]-Table1[[#This Row],[סה"כ ימים לא כולל סופ"ש, פגרה וחגים]]</f>
        <v>2</v>
      </c>
      <c r="J614" s="21" t="s">
        <v>491</v>
      </c>
    </row>
    <row r="615" spans="1:10" ht="15.75" customHeight="1" thickBot="1" x14ac:dyDescent="0.25">
      <c r="A615" s="23" t="s">
        <v>468</v>
      </c>
      <c r="B615" s="23" t="s">
        <v>10</v>
      </c>
      <c r="C615" s="24"/>
      <c r="D615" s="21">
        <v>42247</v>
      </c>
      <c r="E615" s="21">
        <v>42249</v>
      </c>
      <c r="F615" s="25">
        <f>1+Table1[[#This Row],[חזרה מטוייב]]-Table1[[#This Row],[יציאה מטוייב]]</f>
        <v>3</v>
      </c>
      <c r="G615" s="25">
        <f>NETWORKDAYS.INTL(Table1[[#This Row],[יציאה מטוייב]],Table1[[#This Row],[חזרה מטוייב]],7)</f>
        <v>3</v>
      </c>
      <c r="H615" s="25">
        <f>NETWORKDAYS.INTL(Table1[[#This Row],[יציאה מטוייב]],Table1[[#This Row],[חזרה מטוייב]],7,Table3[מועדי חופשות])</f>
        <v>0</v>
      </c>
      <c r="I615" s="25">
        <f>Table1[[#This Row],[סה"כ ימים]]-Table1[[#This Row],[סה"כ ימים לא כולל סופ"ש, פגרה וחגים]]</f>
        <v>3</v>
      </c>
      <c r="J615" s="21" t="s">
        <v>491</v>
      </c>
    </row>
    <row r="616" spans="1:10" ht="15.75" customHeight="1" thickBot="1" x14ac:dyDescent="0.25">
      <c r="A616" s="23" t="s">
        <v>137</v>
      </c>
      <c r="B616" s="23" t="s">
        <v>90</v>
      </c>
      <c r="C616" s="24"/>
      <c r="D616" s="21">
        <v>42193</v>
      </c>
      <c r="E616" s="21">
        <v>42197</v>
      </c>
      <c r="F616" s="25">
        <f>1+Table1[[#This Row],[חזרה מטוייב]]-Table1[[#This Row],[יציאה מטוייב]]</f>
        <v>5</v>
      </c>
      <c r="G616" s="25">
        <f>NETWORKDAYS.INTL(Table1[[#This Row],[יציאה מטוייב]],Table1[[#This Row],[חזרה מטוייב]],7)</f>
        <v>3</v>
      </c>
      <c r="H616" s="25">
        <f>NETWORKDAYS.INTL(Table1[[#This Row],[יציאה מטוייב]],Table1[[#This Row],[חזרה מטוייב]],7,Table3[מועדי חופשות])</f>
        <v>3</v>
      </c>
      <c r="I616" s="25">
        <f>Table1[[#This Row],[סה"כ ימים]]-Table1[[#This Row],[סה"כ ימים לא כולל סופ"ש, פגרה וחגים]]</f>
        <v>2</v>
      </c>
      <c r="J616" s="21" t="s">
        <v>491</v>
      </c>
    </row>
    <row r="617" spans="1:10" ht="15.75" customHeight="1" thickBot="1" x14ac:dyDescent="0.25">
      <c r="A617" s="23" t="s">
        <v>118</v>
      </c>
      <c r="B617" s="23" t="s">
        <v>489</v>
      </c>
      <c r="C617" s="24"/>
      <c r="D617" s="21">
        <v>42190</v>
      </c>
      <c r="E617" s="21">
        <v>42194</v>
      </c>
      <c r="F617" s="25">
        <f>1+Table1[[#This Row],[חזרה מטוייב]]-Table1[[#This Row],[יציאה מטוייב]]</f>
        <v>5</v>
      </c>
      <c r="G617" s="25">
        <f>NETWORKDAYS.INTL(Table1[[#This Row],[יציאה מטוייב]],Table1[[#This Row],[חזרה מטוייב]],7)</f>
        <v>5</v>
      </c>
      <c r="H617" s="25">
        <f>NETWORKDAYS.INTL(Table1[[#This Row],[יציאה מטוייב]],Table1[[#This Row],[חזרה מטוייב]],7,Table3[מועדי חופשות])</f>
        <v>5</v>
      </c>
      <c r="I617" s="25">
        <f>Table1[[#This Row],[סה"כ ימים]]-Table1[[#This Row],[סה"כ ימים לא כולל סופ"ש, פגרה וחגים]]</f>
        <v>0</v>
      </c>
      <c r="J617" s="21" t="s">
        <v>491</v>
      </c>
    </row>
    <row r="618" spans="1:10" ht="15.75" customHeight="1" thickBot="1" x14ac:dyDescent="0.25">
      <c r="A618" s="23" t="s">
        <v>139</v>
      </c>
      <c r="B618" s="23" t="s">
        <v>489</v>
      </c>
      <c r="C618" s="24"/>
      <c r="D618" s="21">
        <v>42190</v>
      </c>
      <c r="E618" s="21">
        <v>42194</v>
      </c>
      <c r="F618" s="25">
        <f>1+Table1[[#This Row],[חזרה מטוייב]]-Table1[[#This Row],[יציאה מטוייב]]</f>
        <v>5</v>
      </c>
      <c r="G618" s="25">
        <f>NETWORKDAYS.INTL(Table1[[#This Row],[יציאה מטוייב]],Table1[[#This Row],[חזרה מטוייב]],7)</f>
        <v>5</v>
      </c>
      <c r="H618" s="25">
        <f>NETWORKDAYS.INTL(Table1[[#This Row],[יציאה מטוייב]],Table1[[#This Row],[חזרה מטוייב]],7,Table3[מועדי חופשות])</f>
        <v>5</v>
      </c>
      <c r="I618" s="25">
        <f>Table1[[#This Row],[סה"כ ימים]]-Table1[[#This Row],[סה"כ ימים לא כולל סופ"ש, פגרה וחגים]]</f>
        <v>0</v>
      </c>
      <c r="J618" s="21" t="s">
        <v>491</v>
      </c>
    </row>
    <row r="619" spans="1:10" ht="15.75" customHeight="1" thickBot="1" x14ac:dyDescent="0.25">
      <c r="A619" s="23" t="s">
        <v>377</v>
      </c>
      <c r="B619" s="23" t="s">
        <v>490</v>
      </c>
      <c r="C619" s="24"/>
      <c r="D619" s="21">
        <v>42176</v>
      </c>
      <c r="E619" s="21">
        <v>42178</v>
      </c>
      <c r="F619" s="25">
        <f>1+Table1[[#This Row],[חזרה מטוייב]]-Table1[[#This Row],[יציאה מטוייב]]</f>
        <v>3</v>
      </c>
      <c r="G619" s="25">
        <f>NETWORKDAYS.INTL(Table1[[#This Row],[יציאה מטוייב]],Table1[[#This Row],[חזרה מטוייב]],7)</f>
        <v>3</v>
      </c>
      <c r="H619" s="25">
        <f>NETWORKDAYS.INTL(Table1[[#This Row],[יציאה מטוייב]],Table1[[#This Row],[חזרה מטוייב]],7,Table3[מועדי חופשות])</f>
        <v>3</v>
      </c>
      <c r="I619" s="25">
        <f>Table1[[#This Row],[סה"כ ימים]]-Table1[[#This Row],[סה"כ ימים לא כולל סופ"ש, פגרה וחגים]]</f>
        <v>0</v>
      </c>
      <c r="J619" s="21" t="s">
        <v>491</v>
      </c>
    </row>
    <row r="620" spans="1:10" ht="15.75" customHeight="1" thickBot="1" x14ac:dyDescent="0.25">
      <c r="A620" s="23" t="s">
        <v>476</v>
      </c>
      <c r="B620" s="23" t="s">
        <v>159</v>
      </c>
      <c r="C620" s="24"/>
      <c r="D620" s="21">
        <v>42176</v>
      </c>
      <c r="E620" s="21">
        <v>42178</v>
      </c>
      <c r="F620" s="25">
        <f>1+Table1[[#This Row],[חזרה מטוייב]]-Table1[[#This Row],[יציאה מטוייב]]</f>
        <v>3</v>
      </c>
      <c r="G620" s="25">
        <f>NETWORKDAYS.INTL(Table1[[#This Row],[יציאה מטוייב]],Table1[[#This Row],[חזרה מטוייב]],7)</f>
        <v>3</v>
      </c>
      <c r="H620" s="25">
        <f>NETWORKDAYS.INTL(Table1[[#This Row],[יציאה מטוייב]],Table1[[#This Row],[חזרה מטוייב]],7,Table3[מועדי חופשות])</f>
        <v>3</v>
      </c>
      <c r="I620" s="25">
        <f>Table1[[#This Row],[סה"כ ימים]]-Table1[[#This Row],[סה"כ ימים לא כולל סופ"ש, פגרה וחגים]]</f>
        <v>0</v>
      </c>
      <c r="J620" s="21" t="s">
        <v>491</v>
      </c>
    </row>
    <row r="621" spans="1:10" ht="15.75" customHeight="1" thickBot="1" x14ac:dyDescent="0.25">
      <c r="A621" s="23" t="s">
        <v>139</v>
      </c>
      <c r="B621" s="23" t="s">
        <v>177</v>
      </c>
      <c r="C621" s="24"/>
      <c r="D621" s="21">
        <v>42158</v>
      </c>
      <c r="E621" s="21">
        <v>42160</v>
      </c>
      <c r="F621" s="25">
        <f>1+Table1[[#This Row],[חזרה מטוייב]]-Table1[[#This Row],[יציאה מטוייב]]</f>
        <v>3</v>
      </c>
      <c r="G621" s="25">
        <f>NETWORKDAYS.INTL(Table1[[#This Row],[יציאה מטוייב]],Table1[[#This Row],[חזרה מטוייב]],7)</f>
        <v>2</v>
      </c>
      <c r="H621" s="25">
        <f>NETWORKDAYS.INTL(Table1[[#This Row],[יציאה מטוייב]],Table1[[#This Row],[חזרה מטוייב]],7,Table3[מועדי חופשות])</f>
        <v>2</v>
      </c>
      <c r="I621" s="25">
        <f>Table1[[#This Row],[סה"כ ימים]]-Table1[[#This Row],[סה"כ ימים לא כולל סופ"ש, פגרה וחגים]]</f>
        <v>1</v>
      </c>
      <c r="J621" s="21" t="s">
        <v>491</v>
      </c>
    </row>
    <row r="622" spans="1:10" ht="15.75" customHeight="1" thickBot="1" x14ac:dyDescent="0.25">
      <c r="A622" s="23" t="s">
        <v>107</v>
      </c>
      <c r="B622" s="23" t="s">
        <v>177</v>
      </c>
      <c r="C622" s="24"/>
      <c r="D622" s="21">
        <v>42158</v>
      </c>
      <c r="E622" s="21">
        <v>42160</v>
      </c>
      <c r="F622" s="25">
        <f>1+Table1[[#This Row],[חזרה מטוייב]]-Table1[[#This Row],[יציאה מטוייב]]</f>
        <v>3</v>
      </c>
      <c r="G622" s="25">
        <f>NETWORKDAYS.INTL(Table1[[#This Row],[יציאה מטוייב]],Table1[[#This Row],[חזרה מטוייב]],7)</f>
        <v>2</v>
      </c>
      <c r="H622" s="25">
        <f>NETWORKDAYS.INTL(Table1[[#This Row],[יציאה מטוייב]],Table1[[#This Row],[חזרה מטוייב]],7,Table3[מועדי חופשות])</f>
        <v>2</v>
      </c>
      <c r="I622" s="25">
        <f>Table1[[#This Row],[סה"כ ימים]]-Table1[[#This Row],[סה"כ ימים לא כולל סופ"ש, פגרה וחגים]]</f>
        <v>1</v>
      </c>
      <c r="J622" s="21" t="s">
        <v>491</v>
      </c>
    </row>
    <row r="623" spans="1:10" ht="15.75" customHeight="1" thickBot="1" x14ac:dyDescent="0.25">
      <c r="A623" s="23" t="s">
        <v>114</v>
      </c>
      <c r="B623" s="23" t="s">
        <v>44</v>
      </c>
      <c r="C623" s="24"/>
      <c r="D623" s="21">
        <v>42152</v>
      </c>
      <c r="E623" s="21">
        <v>42153</v>
      </c>
      <c r="F623" s="25">
        <f>1+Table1[[#This Row],[חזרה מטוייב]]-Table1[[#This Row],[יציאה מטוייב]]</f>
        <v>2</v>
      </c>
      <c r="G623" s="25">
        <f>NETWORKDAYS.INTL(Table1[[#This Row],[יציאה מטוייב]],Table1[[#This Row],[חזרה מטוייב]],7)</f>
        <v>1</v>
      </c>
      <c r="H623" s="25">
        <f>NETWORKDAYS.INTL(Table1[[#This Row],[יציאה מטוייב]],Table1[[#This Row],[חזרה מטוייב]],7,Table3[מועדי חופשות])</f>
        <v>1</v>
      </c>
      <c r="I623" s="25">
        <f>Table1[[#This Row],[סה"כ ימים]]-Table1[[#This Row],[סה"כ ימים לא כולל סופ"ש, פגרה וחגים]]</f>
        <v>1</v>
      </c>
      <c r="J623" s="21" t="s">
        <v>491</v>
      </c>
    </row>
    <row r="624" spans="1:10" ht="15.75" customHeight="1" thickBot="1" x14ac:dyDescent="0.25">
      <c r="A624" s="23" t="s">
        <v>377</v>
      </c>
      <c r="B624" s="23" t="s">
        <v>44</v>
      </c>
      <c r="C624" s="24"/>
      <c r="D624" s="21">
        <v>42152</v>
      </c>
      <c r="E624" s="21">
        <v>42153</v>
      </c>
      <c r="F624" s="25">
        <f>1+Table1[[#This Row],[חזרה מטוייב]]-Table1[[#This Row],[יציאה מטוייב]]</f>
        <v>2</v>
      </c>
      <c r="G624" s="25">
        <f>NETWORKDAYS.INTL(Table1[[#This Row],[יציאה מטוייב]],Table1[[#This Row],[חזרה מטוייב]],7)</f>
        <v>1</v>
      </c>
      <c r="H624" s="25">
        <f>NETWORKDAYS.INTL(Table1[[#This Row],[יציאה מטוייב]],Table1[[#This Row],[חזרה מטוייב]],7,Table3[מועדי חופשות])</f>
        <v>1</v>
      </c>
      <c r="I624" s="25">
        <f>Table1[[#This Row],[סה"כ ימים]]-Table1[[#This Row],[סה"כ ימים לא כולל סופ"ש, פגרה וחגים]]</f>
        <v>1</v>
      </c>
      <c r="J624" s="21" t="s">
        <v>491</v>
      </c>
    </row>
    <row r="625" spans="1:10" ht="15.75" customHeight="1" thickBot="1" x14ac:dyDescent="0.25">
      <c r="A625" s="4" t="s">
        <v>190</v>
      </c>
      <c r="B625" s="23" t="s">
        <v>10</v>
      </c>
      <c r="C625" s="24"/>
      <c r="D625" s="21">
        <v>42152</v>
      </c>
      <c r="E625" s="21">
        <v>42155</v>
      </c>
      <c r="F625" s="25">
        <f>1+Table1[[#This Row],[חזרה מטוייב]]-Table1[[#This Row],[יציאה מטוייב]]</f>
        <v>4</v>
      </c>
      <c r="G625" s="25">
        <f>NETWORKDAYS.INTL(Table1[[#This Row],[יציאה מטוייב]],Table1[[#This Row],[חזרה מטוייב]],7)</f>
        <v>2</v>
      </c>
      <c r="H625" s="25">
        <f>NETWORKDAYS.INTL(Table1[[#This Row],[יציאה מטוייב]],Table1[[#This Row],[חזרה מטוייב]],7,Table3[מועדי חופשות])</f>
        <v>2</v>
      </c>
      <c r="I625" s="25">
        <f>Table1[[#This Row],[סה"כ ימים]]-Table1[[#This Row],[סה"כ ימים לא כולל סופ"ש, פגרה וחגים]]</f>
        <v>2</v>
      </c>
      <c r="J625" s="21" t="s">
        <v>491</v>
      </c>
    </row>
    <row r="626" spans="1:10" ht="15.75" customHeight="1" thickBot="1" x14ac:dyDescent="0.25">
      <c r="A626" s="23" t="s">
        <v>79</v>
      </c>
      <c r="B626" s="23" t="s">
        <v>10</v>
      </c>
      <c r="C626" s="24"/>
      <c r="D626" s="21">
        <v>42152</v>
      </c>
      <c r="E626" s="21">
        <v>42155</v>
      </c>
      <c r="F626" s="25">
        <f>1+Table1[[#This Row],[חזרה מטוייב]]-Table1[[#This Row],[יציאה מטוייב]]</f>
        <v>4</v>
      </c>
      <c r="G626" s="25">
        <f>NETWORKDAYS.INTL(Table1[[#This Row],[יציאה מטוייב]],Table1[[#This Row],[חזרה מטוייב]],7)</f>
        <v>2</v>
      </c>
      <c r="H626" s="25">
        <f>NETWORKDAYS.INTL(Table1[[#This Row],[יציאה מטוייב]],Table1[[#This Row],[חזרה מטוייב]],7,Table3[מועדי חופשות])</f>
        <v>2</v>
      </c>
      <c r="I626" s="25">
        <f>Table1[[#This Row],[סה"כ ימים]]-Table1[[#This Row],[סה"כ ימים לא כולל סופ"ש, פגרה וחגים]]</f>
        <v>2</v>
      </c>
      <c r="J626" s="21" t="s">
        <v>491</v>
      </c>
    </row>
    <row r="627" spans="1:10" ht="15.75" customHeight="1" thickBot="1" x14ac:dyDescent="0.25">
      <c r="A627" s="23" t="s">
        <v>3</v>
      </c>
      <c r="B627" s="23" t="s">
        <v>10</v>
      </c>
      <c r="C627" s="24"/>
      <c r="D627" s="21">
        <v>42152</v>
      </c>
      <c r="E627" s="21">
        <v>42155</v>
      </c>
      <c r="F627" s="25">
        <f>1+Table1[[#This Row],[חזרה מטוייב]]-Table1[[#This Row],[יציאה מטוייב]]</f>
        <v>4</v>
      </c>
      <c r="G627" s="25">
        <f>NETWORKDAYS.INTL(Table1[[#This Row],[יציאה מטוייב]],Table1[[#This Row],[חזרה מטוייב]],7)</f>
        <v>2</v>
      </c>
      <c r="H627" s="25">
        <f>NETWORKDAYS.INTL(Table1[[#This Row],[יציאה מטוייב]],Table1[[#This Row],[חזרה מטוייב]],7,Table3[מועדי חופשות])</f>
        <v>2</v>
      </c>
      <c r="I627" s="25">
        <f>Table1[[#This Row],[סה"כ ימים]]-Table1[[#This Row],[סה"כ ימים לא כולל סופ"ש, פגרה וחגים]]</f>
        <v>2</v>
      </c>
      <c r="J627" s="21" t="s">
        <v>491</v>
      </c>
    </row>
    <row r="628" spans="1:10" ht="15.75" customHeight="1" thickBot="1" x14ac:dyDescent="0.25">
      <c r="A628" s="23" t="s">
        <v>12</v>
      </c>
      <c r="B628" s="23" t="s">
        <v>10</v>
      </c>
      <c r="C628" s="24"/>
      <c r="D628" s="21">
        <v>42152</v>
      </c>
      <c r="E628" s="21">
        <v>42155</v>
      </c>
      <c r="F628" s="25">
        <f>1+Table1[[#This Row],[חזרה מטוייב]]-Table1[[#This Row],[יציאה מטוייב]]</f>
        <v>4</v>
      </c>
      <c r="G628" s="25">
        <f>NETWORKDAYS.INTL(Table1[[#This Row],[יציאה מטוייב]],Table1[[#This Row],[חזרה מטוייב]],7)</f>
        <v>2</v>
      </c>
      <c r="H628" s="25">
        <f>NETWORKDAYS.INTL(Table1[[#This Row],[יציאה מטוייב]],Table1[[#This Row],[חזרה מטוייב]],7,Table3[מועדי חופשות])</f>
        <v>2</v>
      </c>
      <c r="I628" s="25">
        <f>Table1[[#This Row],[סה"כ ימים]]-Table1[[#This Row],[סה"כ ימים לא כולל סופ"ש, פגרה וחגים]]</f>
        <v>2</v>
      </c>
      <c r="J628" s="21" t="s">
        <v>491</v>
      </c>
    </row>
    <row r="629" spans="1:10" ht="15.75" customHeight="1" thickBot="1" x14ac:dyDescent="0.25">
      <c r="A629" s="23" t="s">
        <v>89</v>
      </c>
      <c r="B629" s="23" t="s">
        <v>44</v>
      </c>
      <c r="C629" s="24"/>
      <c r="D629" s="21">
        <v>42131</v>
      </c>
      <c r="E629" s="21">
        <v>42135</v>
      </c>
      <c r="F629" s="25">
        <f>1+Table1[[#This Row],[חזרה מטוייב]]-Table1[[#This Row],[יציאה מטוייב]]</f>
        <v>5</v>
      </c>
      <c r="G629" s="25">
        <f>NETWORKDAYS.INTL(Table1[[#This Row],[יציאה מטוייב]],Table1[[#This Row],[חזרה מטוייב]],7)</f>
        <v>3</v>
      </c>
      <c r="H629" s="25">
        <f>NETWORKDAYS.INTL(Table1[[#This Row],[יציאה מטוייב]],Table1[[#This Row],[חזרה מטוייב]],7,Table3[מועדי חופשות])</f>
        <v>3</v>
      </c>
      <c r="I629" s="25">
        <f>Table1[[#This Row],[סה"כ ימים]]-Table1[[#This Row],[סה"כ ימים לא כולל סופ"ש, פגרה וחגים]]</f>
        <v>2</v>
      </c>
      <c r="J629" s="21" t="s">
        <v>491</v>
      </c>
    </row>
    <row r="630" spans="1:10" ht="15.75" customHeight="1" x14ac:dyDescent="0.2">
      <c r="A630" s="26" t="s">
        <v>92</v>
      </c>
      <c r="B630" s="26" t="s">
        <v>120</v>
      </c>
      <c r="C630" s="27"/>
      <c r="D630" s="28">
        <v>42117</v>
      </c>
      <c r="E630" s="28">
        <v>42120</v>
      </c>
      <c r="F630" s="29">
        <f>1+Table1[[#This Row],[חזרה מטוייב]]-Table1[[#This Row],[יציאה מטוייב]]</f>
        <v>4</v>
      </c>
      <c r="G630" s="29">
        <f>NETWORKDAYS.INTL(Table1[[#This Row],[יציאה מטוייב]],Table1[[#This Row],[חזרה מטוייב]],7)</f>
        <v>2</v>
      </c>
      <c r="H630" s="29">
        <f>NETWORKDAYS.INTL(Table1[[#This Row],[יציאה מטוייב]],Table1[[#This Row],[חזרה מטוייב]],7,Table3[מועדי חופשות])</f>
        <v>0</v>
      </c>
      <c r="I630" s="29">
        <f>Table1[[#This Row],[סה"כ ימים]]-Table1[[#This Row],[סה"כ ימים לא כולל סופ"ש, פגרה וחגים]]</f>
        <v>4</v>
      </c>
      <c r="J630" s="21" t="s">
        <v>491</v>
      </c>
    </row>
    <row r="631" spans="1:10" ht="15.75" customHeight="1" x14ac:dyDescent="0.2">
      <c r="A631" s="24" t="s">
        <v>492</v>
      </c>
      <c r="B631" s="24"/>
      <c r="C631" s="24"/>
      <c r="D631" s="24"/>
      <c r="E631" s="24"/>
      <c r="F631" s="24">
        <f>SUBTOTAL(109,Table1[סה"כ ימים])</f>
        <v>2800</v>
      </c>
      <c r="G631" s="24">
        <f>SUBTOTAL(109,Table1[סה"כ ימים לא כולל שישי-שבת])</f>
        <v>2018</v>
      </c>
      <c r="H631" s="24">
        <f>SUBTOTAL(109,Table1[סה"כ ימים לא כולל סופ"ש, פגרה וחגים])</f>
        <v>1157</v>
      </c>
      <c r="I631" s="24">
        <f>SUBTOTAL(109,Table1[בזמן פגרה, חג או סופ"ש])</f>
        <v>1643</v>
      </c>
      <c r="J631" s="24">
        <f>SUBTOTAL(103,Table1[קטגוריה])</f>
        <v>629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O351"/>
  <sheetViews>
    <sheetView rightToLeft="1" workbookViewId="0">
      <selection activeCell="F11" sqref="F11"/>
    </sheetView>
  </sheetViews>
  <sheetFormatPr defaultRowHeight="12.75" x14ac:dyDescent="0.2"/>
  <cols>
    <col min="1" max="1" width="11.140625" customWidth="1"/>
    <col min="2" max="2" width="10.7109375" customWidth="1"/>
    <col min="3" max="3" width="7.7109375" customWidth="1"/>
    <col min="4" max="6" width="11.140625" customWidth="1"/>
    <col min="8" max="8" width="10.140625" bestFit="1" customWidth="1"/>
    <col min="9" max="9" width="10.85546875" bestFit="1" customWidth="1"/>
    <col min="13" max="13" width="15.140625" bestFit="1" customWidth="1"/>
    <col min="15" max="15" width="14.5703125" customWidth="1"/>
  </cols>
  <sheetData>
    <row r="1" spans="1:15" x14ac:dyDescent="0.2">
      <c r="A1" s="3" t="s">
        <v>463</v>
      </c>
      <c r="B1" s="1" t="s">
        <v>461</v>
      </c>
      <c r="D1" s="1" t="s">
        <v>438</v>
      </c>
      <c r="E1" s="1" t="s">
        <v>437</v>
      </c>
      <c r="F1" t="s">
        <v>432</v>
      </c>
      <c r="H1" t="s">
        <v>437</v>
      </c>
      <c r="I1" t="s">
        <v>438</v>
      </c>
      <c r="J1" t="s">
        <v>442</v>
      </c>
      <c r="K1" t="s">
        <v>439</v>
      </c>
      <c r="M1" t="s">
        <v>445</v>
      </c>
      <c r="N1" t="s">
        <v>461</v>
      </c>
      <c r="O1" t="s">
        <v>462</v>
      </c>
    </row>
    <row r="2" spans="1:15" x14ac:dyDescent="0.2">
      <c r="A2" s="15">
        <v>42095</v>
      </c>
      <c r="B2" s="16" t="s">
        <v>434</v>
      </c>
      <c r="D2" s="1">
        <f>MAX(Table1[יציאה מטוייב])</f>
        <v>42943</v>
      </c>
      <c r="E2" s="1">
        <f>MIN(Table1[יציאה מטוייב])</f>
        <v>42113</v>
      </c>
      <c r="F2">
        <f>D2-E2</f>
        <v>830</v>
      </c>
      <c r="H2" s="1">
        <v>42821</v>
      </c>
      <c r="I2" s="1">
        <v>42861</v>
      </c>
      <c r="J2" s="14" t="s">
        <v>441</v>
      </c>
      <c r="K2" t="s">
        <v>435</v>
      </c>
      <c r="M2" s="1">
        <v>42836</v>
      </c>
      <c r="N2" t="s">
        <v>446</v>
      </c>
      <c r="O2" t="s">
        <v>458</v>
      </c>
    </row>
    <row r="3" spans="1:15" x14ac:dyDescent="0.2">
      <c r="A3" s="15">
        <v>42096</v>
      </c>
      <c r="B3" s="16" t="s">
        <v>434</v>
      </c>
      <c r="H3" s="1">
        <v>42590</v>
      </c>
      <c r="I3" s="1">
        <v>42672</v>
      </c>
      <c r="J3" s="14" t="s">
        <v>441</v>
      </c>
      <c r="M3" s="1">
        <v>42842</v>
      </c>
      <c r="N3" t="s">
        <v>447</v>
      </c>
      <c r="O3" t="s">
        <v>458</v>
      </c>
    </row>
    <row r="4" spans="1:15" x14ac:dyDescent="0.2">
      <c r="A4" s="15">
        <v>42097</v>
      </c>
      <c r="B4" s="16" t="s">
        <v>434</v>
      </c>
      <c r="H4" s="1">
        <v>42464</v>
      </c>
      <c r="I4" s="1">
        <v>42511</v>
      </c>
      <c r="J4" s="14" t="s">
        <v>440</v>
      </c>
      <c r="M4" s="1">
        <v>42857</v>
      </c>
      <c r="N4" t="s">
        <v>448</v>
      </c>
      <c r="O4" t="s">
        <v>458</v>
      </c>
    </row>
    <row r="5" spans="1:15" x14ac:dyDescent="0.2">
      <c r="A5" s="15">
        <v>42098</v>
      </c>
      <c r="B5" s="16" t="s">
        <v>434</v>
      </c>
      <c r="H5" s="1">
        <v>42214</v>
      </c>
      <c r="I5" s="1">
        <v>42288</v>
      </c>
      <c r="J5" s="14" t="s">
        <v>440</v>
      </c>
      <c r="K5" t="s">
        <v>436</v>
      </c>
      <c r="M5" s="1">
        <v>42885</v>
      </c>
      <c r="N5" t="s">
        <v>449</v>
      </c>
      <c r="O5" t="s">
        <v>458</v>
      </c>
    </row>
    <row r="6" spans="1:15" x14ac:dyDescent="0.2">
      <c r="A6" s="15">
        <v>42098</v>
      </c>
      <c r="B6" s="16" t="s">
        <v>464</v>
      </c>
      <c r="H6" s="1">
        <v>42095</v>
      </c>
      <c r="I6" s="1">
        <v>42127</v>
      </c>
      <c r="J6" s="14" t="s">
        <v>444</v>
      </c>
      <c r="M6" s="1">
        <v>42886</v>
      </c>
      <c r="N6" t="s">
        <v>450</v>
      </c>
      <c r="O6" t="s">
        <v>458</v>
      </c>
    </row>
    <row r="7" spans="1:15" x14ac:dyDescent="0.2">
      <c r="A7" s="15">
        <v>42099</v>
      </c>
      <c r="B7" s="16" t="s">
        <v>434</v>
      </c>
      <c r="M7" s="1">
        <v>42998</v>
      </c>
      <c r="N7" t="s">
        <v>451</v>
      </c>
      <c r="O7" t="s">
        <v>458</v>
      </c>
    </row>
    <row r="8" spans="1:15" x14ac:dyDescent="0.2">
      <c r="A8" s="15">
        <v>42100</v>
      </c>
      <c r="B8" s="16" t="s">
        <v>434</v>
      </c>
      <c r="M8" s="1">
        <v>42999</v>
      </c>
      <c r="N8" t="s">
        <v>452</v>
      </c>
      <c r="O8" t="s">
        <v>458</v>
      </c>
    </row>
    <row r="9" spans="1:15" x14ac:dyDescent="0.2">
      <c r="A9" s="15">
        <v>42101</v>
      </c>
      <c r="B9" s="16" t="s">
        <v>434</v>
      </c>
      <c r="M9" s="1">
        <v>43000</v>
      </c>
      <c r="N9" t="s">
        <v>452</v>
      </c>
      <c r="O9" t="s">
        <v>458</v>
      </c>
    </row>
    <row r="10" spans="1:15" x14ac:dyDescent="0.2">
      <c r="A10" s="15">
        <v>42102</v>
      </c>
      <c r="B10" s="16" t="s">
        <v>434</v>
      </c>
      <c r="M10" s="1">
        <v>43007</v>
      </c>
      <c r="N10" t="s">
        <v>453</v>
      </c>
      <c r="O10" t="s">
        <v>458</v>
      </c>
    </row>
    <row r="11" spans="1:15" x14ac:dyDescent="0.2">
      <c r="A11" s="15">
        <v>42103</v>
      </c>
      <c r="B11" s="16" t="s">
        <v>434</v>
      </c>
      <c r="M11" s="1">
        <v>43008</v>
      </c>
      <c r="N11" t="s">
        <v>454</v>
      </c>
      <c r="O11" t="s">
        <v>458</v>
      </c>
    </row>
    <row r="12" spans="1:15" x14ac:dyDescent="0.2">
      <c r="A12" s="15">
        <v>42104</v>
      </c>
      <c r="B12" s="16" t="s">
        <v>434</v>
      </c>
      <c r="M12" s="1">
        <v>43012</v>
      </c>
      <c r="N12" t="s">
        <v>455</v>
      </c>
      <c r="O12" t="s">
        <v>458</v>
      </c>
    </row>
    <row r="13" spans="1:15" x14ac:dyDescent="0.2">
      <c r="A13" s="15">
        <v>42104</v>
      </c>
      <c r="B13" s="16" t="s">
        <v>464</v>
      </c>
      <c r="M13" s="1">
        <v>43013</v>
      </c>
      <c r="N13" t="s">
        <v>456</v>
      </c>
      <c r="O13" t="s">
        <v>458</v>
      </c>
    </row>
    <row r="14" spans="1:15" x14ac:dyDescent="0.2">
      <c r="A14" s="15">
        <v>42105</v>
      </c>
      <c r="B14" s="16" t="s">
        <v>434</v>
      </c>
      <c r="M14" s="1">
        <v>43020</v>
      </c>
      <c r="N14" t="s">
        <v>457</v>
      </c>
      <c r="O14" t="s">
        <v>458</v>
      </c>
    </row>
    <row r="15" spans="1:15" x14ac:dyDescent="0.2">
      <c r="A15" s="15">
        <v>42106</v>
      </c>
      <c r="B15" s="16" t="s">
        <v>434</v>
      </c>
      <c r="M15" s="1">
        <v>42483</v>
      </c>
      <c r="N15" t="s">
        <v>446</v>
      </c>
      <c r="O15" t="s">
        <v>459</v>
      </c>
    </row>
    <row r="16" spans="1:15" x14ac:dyDescent="0.2">
      <c r="A16" s="15">
        <v>42107</v>
      </c>
      <c r="B16" s="16" t="s">
        <v>434</v>
      </c>
      <c r="M16" s="1">
        <v>42489</v>
      </c>
      <c r="N16" t="s">
        <v>447</v>
      </c>
      <c r="O16" t="s">
        <v>459</v>
      </c>
    </row>
    <row r="17" spans="1:15" x14ac:dyDescent="0.2">
      <c r="A17" s="15">
        <v>42108</v>
      </c>
      <c r="B17" s="16" t="s">
        <v>434</v>
      </c>
      <c r="M17" s="1">
        <v>42502</v>
      </c>
      <c r="N17" t="s">
        <v>448</v>
      </c>
      <c r="O17" t="s">
        <v>459</v>
      </c>
    </row>
    <row r="18" spans="1:15" x14ac:dyDescent="0.2">
      <c r="A18" s="15">
        <v>42109</v>
      </c>
      <c r="B18" s="16" t="s">
        <v>434</v>
      </c>
      <c r="M18" s="1">
        <v>42532</v>
      </c>
      <c r="N18" t="s">
        <v>449</v>
      </c>
      <c r="O18" t="s">
        <v>459</v>
      </c>
    </row>
    <row r="19" spans="1:15" x14ac:dyDescent="0.2">
      <c r="A19" s="15">
        <v>42110</v>
      </c>
      <c r="B19" s="16" t="s">
        <v>434</v>
      </c>
      <c r="M19" s="1">
        <v>42533</v>
      </c>
      <c r="N19" t="s">
        <v>450</v>
      </c>
      <c r="O19" t="s">
        <v>459</v>
      </c>
    </row>
    <row r="20" spans="1:15" x14ac:dyDescent="0.2">
      <c r="A20" s="15">
        <v>42111</v>
      </c>
      <c r="B20" s="16" t="s">
        <v>434</v>
      </c>
      <c r="M20" s="1">
        <v>42645</v>
      </c>
      <c r="N20" t="s">
        <v>451</v>
      </c>
      <c r="O20" t="s">
        <v>459</v>
      </c>
    </row>
    <row r="21" spans="1:15" x14ac:dyDescent="0.2">
      <c r="A21" s="15">
        <v>42112</v>
      </c>
      <c r="B21" s="16" t="s">
        <v>434</v>
      </c>
      <c r="M21" s="1">
        <v>42646</v>
      </c>
      <c r="N21" t="s">
        <v>452</v>
      </c>
      <c r="O21" t="s">
        <v>459</v>
      </c>
    </row>
    <row r="22" spans="1:15" x14ac:dyDescent="0.2">
      <c r="A22" s="15">
        <v>42113</v>
      </c>
      <c r="B22" s="16" t="s">
        <v>434</v>
      </c>
      <c r="M22" s="1">
        <v>42647</v>
      </c>
      <c r="N22" t="s">
        <v>452</v>
      </c>
      <c r="O22" t="s">
        <v>459</v>
      </c>
    </row>
    <row r="23" spans="1:15" x14ac:dyDescent="0.2">
      <c r="A23" s="15">
        <v>42114</v>
      </c>
      <c r="B23" s="16" t="s">
        <v>434</v>
      </c>
      <c r="M23" s="1">
        <v>42654</v>
      </c>
      <c r="N23" t="s">
        <v>453</v>
      </c>
      <c r="O23" t="s">
        <v>459</v>
      </c>
    </row>
    <row r="24" spans="1:15" x14ac:dyDescent="0.2">
      <c r="A24" s="15">
        <v>42115</v>
      </c>
      <c r="B24" s="16" t="s">
        <v>434</v>
      </c>
      <c r="M24" s="1">
        <v>42655</v>
      </c>
      <c r="N24" t="s">
        <v>454</v>
      </c>
      <c r="O24" t="s">
        <v>459</v>
      </c>
    </row>
    <row r="25" spans="1:15" x14ac:dyDescent="0.2">
      <c r="A25" s="15">
        <v>42116</v>
      </c>
      <c r="B25" s="16" t="s">
        <v>434</v>
      </c>
      <c r="M25" s="1">
        <v>42659</v>
      </c>
      <c r="N25" t="s">
        <v>455</v>
      </c>
      <c r="O25" t="s">
        <v>459</v>
      </c>
    </row>
    <row r="26" spans="1:15" x14ac:dyDescent="0.2">
      <c r="A26" s="15">
        <v>42117</v>
      </c>
      <c r="B26" s="16" t="s">
        <v>434</v>
      </c>
      <c r="M26" s="1">
        <v>42660</v>
      </c>
      <c r="N26" t="s">
        <v>456</v>
      </c>
      <c r="O26" t="s">
        <v>459</v>
      </c>
    </row>
    <row r="27" spans="1:15" x14ac:dyDescent="0.2">
      <c r="A27" s="15">
        <v>42117</v>
      </c>
      <c r="B27" s="16" t="s">
        <v>464</v>
      </c>
      <c r="M27" s="1">
        <v>43032</v>
      </c>
      <c r="N27" t="s">
        <v>457</v>
      </c>
      <c r="O27" t="s">
        <v>459</v>
      </c>
    </row>
    <row r="28" spans="1:15" x14ac:dyDescent="0.2">
      <c r="A28" s="15">
        <v>42118</v>
      </c>
      <c r="B28" s="16" t="s">
        <v>434</v>
      </c>
      <c r="M28" s="1">
        <v>42098</v>
      </c>
      <c r="N28" t="s">
        <v>446</v>
      </c>
      <c r="O28" t="s">
        <v>460</v>
      </c>
    </row>
    <row r="29" spans="1:15" x14ac:dyDescent="0.2">
      <c r="A29" s="15">
        <v>42119</v>
      </c>
      <c r="B29" s="16" t="s">
        <v>434</v>
      </c>
      <c r="M29" s="1">
        <v>42104</v>
      </c>
      <c r="N29" t="s">
        <v>447</v>
      </c>
      <c r="O29" t="s">
        <v>460</v>
      </c>
    </row>
    <row r="30" spans="1:15" x14ac:dyDescent="0.2">
      <c r="A30" s="15">
        <v>42120</v>
      </c>
      <c r="B30" s="16" t="s">
        <v>434</v>
      </c>
      <c r="M30" s="1">
        <v>42117</v>
      </c>
      <c r="N30" t="s">
        <v>448</v>
      </c>
      <c r="O30" t="s">
        <v>460</v>
      </c>
    </row>
    <row r="31" spans="1:15" x14ac:dyDescent="0.2">
      <c r="A31" s="15">
        <v>42121</v>
      </c>
      <c r="B31" s="16" t="s">
        <v>434</v>
      </c>
      <c r="M31" s="1">
        <v>42147</v>
      </c>
      <c r="N31" t="s">
        <v>449</v>
      </c>
      <c r="O31" t="s">
        <v>460</v>
      </c>
    </row>
    <row r="32" spans="1:15" x14ac:dyDescent="0.2">
      <c r="A32" s="15">
        <v>42122</v>
      </c>
      <c r="B32" s="16" t="s">
        <v>434</v>
      </c>
      <c r="M32" s="1">
        <v>42148</v>
      </c>
      <c r="N32" t="s">
        <v>450</v>
      </c>
      <c r="O32" t="s">
        <v>460</v>
      </c>
    </row>
    <row r="33" spans="1:15" x14ac:dyDescent="0.2">
      <c r="A33" s="15">
        <v>42123</v>
      </c>
      <c r="B33" s="16" t="s">
        <v>434</v>
      </c>
      <c r="M33" s="1">
        <v>42260</v>
      </c>
      <c r="N33" t="s">
        <v>451</v>
      </c>
      <c r="O33" t="s">
        <v>460</v>
      </c>
    </row>
    <row r="34" spans="1:15" x14ac:dyDescent="0.2">
      <c r="A34" s="15">
        <v>42124</v>
      </c>
      <c r="B34" s="16" t="s">
        <v>434</v>
      </c>
      <c r="M34" s="1">
        <v>42261</v>
      </c>
      <c r="N34" t="s">
        <v>452</v>
      </c>
      <c r="O34" t="s">
        <v>460</v>
      </c>
    </row>
    <row r="35" spans="1:15" x14ac:dyDescent="0.2">
      <c r="A35" s="15">
        <v>42125</v>
      </c>
      <c r="B35" s="16" t="s">
        <v>434</v>
      </c>
      <c r="M35" s="1">
        <v>42262</v>
      </c>
      <c r="N35" t="s">
        <v>452</v>
      </c>
      <c r="O35" t="s">
        <v>460</v>
      </c>
    </row>
    <row r="36" spans="1:15" x14ac:dyDescent="0.2">
      <c r="A36" s="15">
        <v>42126</v>
      </c>
      <c r="B36" s="16" t="s">
        <v>434</v>
      </c>
      <c r="M36" s="1">
        <v>42269</v>
      </c>
      <c r="N36" t="s">
        <v>453</v>
      </c>
      <c r="O36" t="s">
        <v>460</v>
      </c>
    </row>
    <row r="37" spans="1:15" x14ac:dyDescent="0.2">
      <c r="A37" s="15">
        <v>42127</v>
      </c>
      <c r="B37" s="16" t="s">
        <v>434</v>
      </c>
      <c r="M37" s="1">
        <v>42270</v>
      </c>
      <c r="N37" t="s">
        <v>454</v>
      </c>
      <c r="O37" t="s">
        <v>460</v>
      </c>
    </row>
    <row r="38" spans="1:15" x14ac:dyDescent="0.2">
      <c r="A38" s="15">
        <v>42147</v>
      </c>
      <c r="B38" s="16" t="s">
        <v>464</v>
      </c>
      <c r="M38" s="1">
        <v>42274</v>
      </c>
      <c r="N38" t="s">
        <v>455</v>
      </c>
      <c r="O38" t="s">
        <v>460</v>
      </c>
    </row>
    <row r="39" spans="1:15" x14ac:dyDescent="0.2">
      <c r="A39" s="15">
        <v>42148</v>
      </c>
      <c r="B39" s="16" t="s">
        <v>464</v>
      </c>
      <c r="M39" s="1">
        <v>42275</v>
      </c>
      <c r="N39" t="s">
        <v>456</v>
      </c>
      <c r="O39" t="s">
        <v>460</v>
      </c>
    </row>
    <row r="40" spans="1:15" x14ac:dyDescent="0.2">
      <c r="A40" s="17">
        <v>42214</v>
      </c>
      <c r="B40" s="16" t="s">
        <v>434</v>
      </c>
      <c r="M40" s="1">
        <v>42282</v>
      </c>
      <c r="N40" t="s">
        <v>457</v>
      </c>
      <c r="O40" t="s">
        <v>460</v>
      </c>
    </row>
    <row r="41" spans="1:15" x14ac:dyDescent="0.2">
      <c r="A41" s="17">
        <v>42215</v>
      </c>
      <c r="B41" s="16" t="s">
        <v>434</v>
      </c>
    </row>
    <row r="42" spans="1:15" x14ac:dyDescent="0.2">
      <c r="A42" s="17">
        <v>42216</v>
      </c>
      <c r="B42" s="16" t="s">
        <v>434</v>
      </c>
    </row>
    <row r="43" spans="1:15" x14ac:dyDescent="0.2">
      <c r="A43" s="17">
        <v>42217</v>
      </c>
      <c r="B43" s="16" t="s">
        <v>434</v>
      </c>
    </row>
    <row r="44" spans="1:15" x14ac:dyDescent="0.2">
      <c r="A44" s="17">
        <v>42218</v>
      </c>
      <c r="B44" s="16" t="s">
        <v>434</v>
      </c>
    </row>
    <row r="45" spans="1:15" x14ac:dyDescent="0.2">
      <c r="A45" s="17">
        <v>42219</v>
      </c>
      <c r="B45" s="16" t="s">
        <v>434</v>
      </c>
    </row>
    <row r="46" spans="1:15" x14ac:dyDescent="0.2">
      <c r="A46" s="17">
        <v>42220</v>
      </c>
      <c r="B46" s="16" t="s">
        <v>434</v>
      </c>
    </row>
    <row r="47" spans="1:15" x14ac:dyDescent="0.2">
      <c r="A47" s="17">
        <v>42221</v>
      </c>
      <c r="B47" s="16" t="s">
        <v>434</v>
      </c>
    </row>
    <row r="48" spans="1:15" x14ac:dyDescent="0.2">
      <c r="A48" s="17">
        <v>42222</v>
      </c>
      <c r="B48" s="16" t="s">
        <v>434</v>
      </c>
    </row>
    <row r="49" spans="1:2" x14ac:dyDescent="0.2">
      <c r="A49" s="17">
        <v>42223</v>
      </c>
      <c r="B49" s="16" t="s">
        <v>434</v>
      </c>
    </row>
    <row r="50" spans="1:2" x14ac:dyDescent="0.2">
      <c r="A50" s="17">
        <v>42224</v>
      </c>
      <c r="B50" s="16" t="s">
        <v>434</v>
      </c>
    </row>
    <row r="51" spans="1:2" x14ac:dyDescent="0.2">
      <c r="A51" s="17">
        <v>42225</v>
      </c>
      <c r="B51" s="16" t="s">
        <v>434</v>
      </c>
    </row>
    <row r="52" spans="1:2" x14ac:dyDescent="0.2">
      <c r="A52" s="17">
        <v>42226</v>
      </c>
      <c r="B52" s="16" t="s">
        <v>434</v>
      </c>
    </row>
    <row r="53" spans="1:2" x14ac:dyDescent="0.2">
      <c r="A53" s="17">
        <v>42227</v>
      </c>
      <c r="B53" s="16" t="s">
        <v>434</v>
      </c>
    </row>
    <row r="54" spans="1:2" x14ac:dyDescent="0.2">
      <c r="A54" s="17">
        <v>42228</v>
      </c>
      <c r="B54" s="16" t="s">
        <v>434</v>
      </c>
    </row>
    <row r="55" spans="1:2" x14ac:dyDescent="0.2">
      <c r="A55" s="17">
        <v>42229</v>
      </c>
      <c r="B55" s="16" t="s">
        <v>434</v>
      </c>
    </row>
    <row r="56" spans="1:2" x14ac:dyDescent="0.2">
      <c r="A56" s="17">
        <v>42230</v>
      </c>
      <c r="B56" s="16" t="s">
        <v>434</v>
      </c>
    </row>
    <row r="57" spans="1:2" x14ac:dyDescent="0.2">
      <c r="A57" s="17">
        <v>42231</v>
      </c>
      <c r="B57" s="16" t="s">
        <v>434</v>
      </c>
    </row>
    <row r="58" spans="1:2" x14ac:dyDescent="0.2">
      <c r="A58" s="17">
        <v>42232</v>
      </c>
      <c r="B58" s="16" t="s">
        <v>434</v>
      </c>
    </row>
    <row r="59" spans="1:2" x14ac:dyDescent="0.2">
      <c r="A59" s="17">
        <v>42233</v>
      </c>
      <c r="B59" s="16" t="s">
        <v>434</v>
      </c>
    </row>
    <row r="60" spans="1:2" x14ac:dyDescent="0.2">
      <c r="A60" s="17">
        <v>42234</v>
      </c>
      <c r="B60" s="16" t="s">
        <v>434</v>
      </c>
    </row>
    <row r="61" spans="1:2" x14ac:dyDescent="0.2">
      <c r="A61" s="17">
        <v>42235</v>
      </c>
      <c r="B61" s="16" t="s">
        <v>434</v>
      </c>
    </row>
    <row r="62" spans="1:2" x14ac:dyDescent="0.2">
      <c r="A62" s="17">
        <v>42236</v>
      </c>
      <c r="B62" s="16" t="s">
        <v>434</v>
      </c>
    </row>
    <row r="63" spans="1:2" x14ac:dyDescent="0.2">
      <c r="A63" s="17">
        <v>42237</v>
      </c>
      <c r="B63" s="16" t="s">
        <v>434</v>
      </c>
    </row>
    <row r="64" spans="1:2" x14ac:dyDescent="0.2">
      <c r="A64" s="17">
        <v>42238</v>
      </c>
      <c r="B64" s="16" t="s">
        <v>434</v>
      </c>
    </row>
    <row r="65" spans="1:2" x14ac:dyDescent="0.2">
      <c r="A65" s="17">
        <v>42239</v>
      </c>
      <c r="B65" s="16" t="s">
        <v>434</v>
      </c>
    </row>
    <row r="66" spans="1:2" x14ac:dyDescent="0.2">
      <c r="A66" s="17">
        <v>42240</v>
      </c>
      <c r="B66" s="16" t="s">
        <v>434</v>
      </c>
    </row>
    <row r="67" spans="1:2" x14ac:dyDescent="0.2">
      <c r="A67" s="17">
        <v>42241</v>
      </c>
      <c r="B67" s="16" t="s">
        <v>434</v>
      </c>
    </row>
    <row r="68" spans="1:2" x14ac:dyDescent="0.2">
      <c r="A68" s="17">
        <v>42242</v>
      </c>
      <c r="B68" s="16" t="s">
        <v>434</v>
      </c>
    </row>
    <row r="69" spans="1:2" x14ac:dyDescent="0.2">
      <c r="A69" s="17">
        <v>42243</v>
      </c>
      <c r="B69" s="16" t="s">
        <v>434</v>
      </c>
    </row>
    <row r="70" spans="1:2" x14ac:dyDescent="0.2">
      <c r="A70" s="17">
        <v>42244</v>
      </c>
      <c r="B70" s="16" t="s">
        <v>434</v>
      </c>
    </row>
    <row r="71" spans="1:2" x14ac:dyDescent="0.2">
      <c r="A71" s="17">
        <v>42245</v>
      </c>
      <c r="B71" s="16" t="s">
        <v>434</v>
      </c>
    </row>
    <row r="72" spans="1:2" x14ac:dyDescent="0.2">
      <c r="A72" s="17">
        <v>42246</v>
      </c>
      <c r="B72" s="16" t="s">
        <v>434</v>
      </c>
    </row>
    <row r="73" spans="1:2" x14ac:dyDescent="0.2">
      <c r="A73" s="17">
        <v>42247</v>
      </c>
      <c r="B73" s="16" t="s">
        <v>434</v>
      </c>
    </row>
    <row r="74" spans="1:2" x14ac:dyDescent="0.2">
      <c r="A74" s="17">
        <v>42248</v>
      </c>
      <c r="B74" s="16" t="s">
        <v>434</v>
      </c>
    </row>
    <row r="75" spans="1:2" x14ac:dyDescent="0.2">
      <c r="A75" s="17">
        <v>42249</v>
      </c>
      <c r="B75" s="16" t="s">
        <v>434</v>
      </c>
    </row>
    <row r="76" spans="1:2" x14ac:dyDescent="0.2">
      <c r="A76" s="17">
        <v>42250</v>
      </c>
      <c r="B76" s="16" t="s">
        <v>434</v>
      </c>
    </row>
    <row r="77" spans="1:2" x14ac:dyDescent="0.2">
      <c r="A77" s="17">
        <v>42251</v>
      </c>
      <c r="B77" s="16" t="s">
        <v>434</v>
      </c>
    </row>
    <row r="78" spans="1:2" x14ac:dyDescent="0.2">
      <c r="A78" s="17">
        <v>42252</v>
      </c>
      <c r="B78" s="16" t="s">
        <v>434</v>
      </c>
    </row>
    <row r="79" spans="1:2" x14ac:dyDescent="0.2">
      <c r="A79" s="17">
        <v>42253</v>
      </c>
      <c r="B79" s="16" t="s">
        <v>434</v>
      </c>
    </row>
    <row r="80" spans="1:2" x14ac:dyDescent="0.2">
      <c r="A80" s="17">
        <v>42254</v>
      </c>
      <c r="B80" s="16" t="s">
        <v>434</v>
      </c>
    </row>
    <row r="81" spans="1:2" x14ac:dyDescent="0.2">
      <c r="A81" s="17">
        <v>42255</v>
      </c>
      <c r="B81" s="16" t="s">
        <v>434</v>
      </c>
    </row>
    <row r="82" spans="1:2" x14ac:dyDescent="0.2">
      <c r="A82" s="17">
        <v>42256</v>
      </c>
      <c r="B82" s="16" t="s">
        <v>434</v>
      </c>
    </row>
    <row r="83" spans="1:2" x14ac:dyDescent="0.2">
      <c r="A83" s="17">
        <v>42257</v>
      </c>
      <c r="B83" s="16" t="s">
        <v>434</v>
      </c>
    </row>
    <row r="84" spans="1:2" x14ac:dyDescent="0.2">
      <c r="A84" s="17">
        <v>42258</v>
      </c>
      <c r="B84" s="16" t="s">
        <v>434</v>
      </c>
    </row>
    <row r="85" spans="1:2" x14ac:dyDescent="0.2">
      <c r="A85" s="17">
        <v>42259</v>
      </c>
      <c r="B85" s="16" t="s">
        <v>434</v>
      </c>
    </row>
    <row r="86" spans="1:2" x14ac:dyDescent="0.2">
      <c r="A86" s="17">
        <v>42260</v>
      </c>
      <c r="B86" s="16" t="s">
        <v>434</v>
      </c>
    </row>
    <row r="87" spans="1:2" x14ac:dyDescent="0.2">
      <c r="A87" s="15">
        <v>42260</v>
      </c>
      <c r="B87" s="16" t="s">
        <v>464</v>
      </c>
    </row>
    <row r="88" spans="1:2" x14ac:dyDescent="0.2">
      <c r="A88" s="17">
        <v>42261</v>
      </c>
      <c r="B88" s="16" t="s">
        <v>434</v>
      </c>
    </row>
    <row r="89" spans="1:2" x14ac:dyDescent="0.2">
      <c r="A89" s="15">
        <v>42261</v>
      </c>
      <c r="B89" s="16" t="s">
        <v>464</v>
      </c>
    </row>
    <row r="90" spans="1:2" x14ac:dyDescent="0.2">
      <c r="A90" s="17">
        <v>42262</v>
      </c>
      <c r="B90" s="16" t="s">
        <v>434</v>
      </c>
    </row>
    <row r="91" spans="1:2" x14ac:dyDescent="0.2">
      <c r="A91" s="15">
        <v>42262</v>
      </c>
      <c r="B91" s="16" t="s">
        <v>464</v>
      </c>
    </row>
    <row r="92" spans="1:2" x14ac:dyDescent="0.2">
      <c r="A92" s="17">
        <v>42263</v>
      </c>
      <c r="B92" s="16" t="s">
        <v>434</v>
      </c>
    </row>
    <row r="93" spans="1:2" x14ac:dyDescent="0.2">
      <c r="A93" s="17">
        <v>42264</v>
      </c>
      <c r="B93" s="16" t="s">
        <v>434</v>
      </c>
    </row>
    <row r="94" spans="1:2" x14ac:dyDescent="0.2">
      <c r="A94" s="17">
        <v>42265</v>
      </c>
      <c r="B94" s="16" t="s">
        <v>434</v>
      </c>
    </row>
    <row r="95" spans="1:2" x14ac:dyDescent="0.2">
      <c r="A95" s="17">
        <v>42266</v>
      </c>
      <c r="B95" s="16" t="s">
        <v>434</v>
      </c>
    </row>
    <row r="96" spans="1:2" x14ac:dyDescent="0.2">
      <c r="A96" s="17">
        <v>42267</v>
      </c>
      <c r="B96" s="16" t="s">
        <v>434</v>
      </c>
    </row>
    <row r="97" spans="1:2" x14ac:dyDescent="0.2">
      <c r="A97" s="17">
        <v>42268</v>
      </c>
      <c r="B97" s="16" t="s">
        <v>434</v>
      </c>
    </row>
    <row r="98" spans="1:2" x14ac:dyDescent="0.2">
      <c r="A98" s="17">
        <v>42269</v>
      </c>
      <c r="B98" s="16" t="s">
        <v>434</v>
      </c>
    </row>
    <row r="99" spans="1:2" x14ac:dyDescent="0.2">
      <c r="A99" s="15">
        <v>42269</v>
      </c>
      <c r="B99" s="16" t="s">
        <v>464</v>
      </c>
    </row>
    <row r="100" spans="1:2" x14ac:dyDescent="0.2">
      <c r="A100" s="17">
        <v>42270</v>
      </c>
      <c r="B100" s="16" t="s">
        <v>434</v>
      </c>
    </row>
    <row r="101" spans="1:2" x14ac:dyDescent="0.2">
      <c r="A101" s="15">
        <v>42270</v>
      </c>
      <c r="B101" s="16" t="s">
        <v>464</v>
      </c>
    </row>
    <row r="102" spans="1:2" x14ac:dyDescent="0.2">
      <c r="A102" s="17">
        <v>42271</v>
      </c>
      <c r="B102" s="16" t="s">
        <v>434</v>
      </c>
    </row>
    <row r="103" spans="1:2" x14ac:dyDescent="0.2">
      <c r="A103" s="17">
        <v>42272</v>
      </c>
      <c r="B103" s="16" t="s">
        <v>434</v>
      </c>
    </row>
    <row r="104" spans="1:2" x14ac:dyDescent="0.2">
      <c r="A104" s="17">
        <v>42273</v>
      </c>
      <c r="B104" s="16" t="s">
        <v>434</v>
      </c>
    </row>
    <row r="105" spans="1:2" x14ac:dyDescent="0.2">
      <c r="A105" s="17">
        <v>42274</v>
      </c>
      <c r="B105" s="16" t="s">
        <v>434</v>
      </c>
    </row>
    <row r="106" spans="1:2" x14ac:dyDescent="0.2">
      <c r="A106" s="15">
        <v>42274</v>
      </c>
      <c r="B106" s="16" t="s">
        <v>464</v>
      </c>
    </row>
    <row r="107" spans="1:2" x14ac:dyDescent="0.2">
      <c r="A107" s="17">
        <v>42275</v>
      </c>
      <c r="B107" s="16" t="s">
        <v>434</v>
      </c>
    </row>
    <row r="108" spans="1:2" x14ac:dyDescent="0.2">
      <c r="A108" s="18">
        <v>42275</v>
      </c>
      <c r="B108" s="16" t="s">
        <v>464</v>
      </c>
    </row>
    <row r="109" spans="1:2" x14ac:dyDescent="0.2">
      <c r="A109" s="19">
        <v>42276</v>
      </c>
      <c r="B109" s="16" t="s">
        <v>434</v>
      </c>
    </row>
    <row r="110" spans="1:2" x14ac:dyDescent="0.2">
      <c r="A110" s="19">
        <v>42277</v>
      </c>
      <c r="B110" s="16" t="s">
        <v>434</v>
      </c>
    </row>
    <row r="111" spans="1:2" x14ac:dyDescent="0.2">
      <c r="A111" s="19">
        <v>42278</v>
      </c>
      <c r="B111" s="16" t="s">
        <v>434</v>
      </c>
    </row>
    <row r="112" spans="1:2" x14ac:dyDescent="0.2">
      <c r="A112" s="19">
        <v>42279</v>
      </c>
      <c r="B112" s="16" t="s">
        <v>434</v>
      </c>
    </row>
    <row r="113" spans="1:2" x14ac:dyDescent="0.2">
      <c r="A113" s="19">
        <v>42280</v>
      </c>
      <c r="B113" s="16" t="s">
        <v>434</v>
      </c>
    </row>
    <row r="114" spans="1:2" x14ac:dyDescent="0.2">
      <c r="A114" s="19">
        <v>42281</v>
      </c>
      <c r="B114" s="16" t="s">
        <v>434</v>
      </c>
    </row>
    <row r="115" spans="1:2" x14ac:dyDescent="0.2">
      <c r="A115" s="19">
        <v>42282</v>
      </c>
      <c r="B115" s="16" t="s">
        <v>434</v>
      </c>
    </row>
    <row r="116" spans="1:2" x14ac:dyDescent="0.2">
      <c r="A116" s="18">
        <v>42282</v>
      </c>
      <c r="B116" s="16" t="s">
        <v>464</v>
      </c>
    </row>
    <row r="117" spans="1:2" x14ac:dyDescent="0.2">
      <c r="A117" s="19">
        <v>42283</v>
      </c>
      <c r="B117" s="16" t="s">
        <v>434</v>
      </c>
    </row>
    <row r="118" spans="1:2" x14ac:dyDescent="0.2">
      <c r="A118" s="19">
        <v>42284</v>
      </c>
      <c r="B118" s="16" t="s">
        <v>434</v>
      </c>
    </row>
    <row r="119" spans="1:2" x14ac:dyDescent="0.2">
      <c r="A119" s="19">
        <v>42285</v>
      </c>
      <c r="B119" s="16" t="s">
        <v>434</v>
      </c>
    </row>
    <row r="120" spans="1:2" x14ac:dyDescent="0.2">
      <c r="A120" s="19">
        <v>42286</v>
      </c>
      <c r="B120" s="16" t="s">
        <v>434</v>
      </c>
    </row>
    <row r="121" spans="1:2" x14ac:dyDescent="0.2">
      <c r="A121" s="19">
        <v>42287</v>
      </c>
      <c r="B121" s="16" t="s">
        <v>434</v>
      </c>
    </row>
    <row r="122" spans="1:2" x14ac:dyDescent="0.2">
      <c r="A122" s="19">
        <v>42288</v>
      </c>
      <c r="B122" s="16" t="s">
        <v>434</v>
      </c>
    </row>
    <row r="123" spans="1:2" x14ac:dyDescent="0.2">
      <c r="A123" s="19">
        <v>42289</v>
      </c>
      <c r="B123" s="16" t="s">
        <v>434</v>
      </c>
    </row>
    <row r="124" spans="1:2" x14ac:dyDescent="0.2">
      <c r="A124" s="19">
        <v>42290</v>
      </c>
      <c r="B124" s="16" t="s">
        <v>434</v>
      </c>
    </row>
    <row r="125" spans="1:2" x14ac:dyDescent="0.2">
      <c r="A125" s="19">
        <v>42291</v>
      </c>
      <c r="B125" s="16" t="s">
        <v>434</v>
      </c>
    </row>
    <row r="126" spans="1:2" x14ac:dyDescent="0.2">
      <c r="A126" s="19">
        <v>42292</v>
      </c>
      <c r="B126" s="16" t="s">
        <v>434</v>
      </c>
    </row>
    <row r="127" spans="1:2" x14ac:dyDescent="0.2">
      <c r="A127" s="19">
        <v>42293</v>
      </c>
      <c r="B127" s="16" t="s">
        <v>434</v>
      </c>
    </row>
    <row r="128" spans="1:2" x14ac:dyDescent="0.2">
      <c r="A128" s="19">
        <v>42294</v>
      </c>
      <c r="B128" s="16" t="s">
        <v>434</v>
      </c>
    </row>
    <row r="129" spans="1:2" x14ac:dyDescent="0.2">
      <c r="A129" s="19">
        <v>42295</v>
      </c>
      <c r="B129" s="16" t="s">
        <v>434</v>
      </c>
    </row>
    <row r="130" spans="1:2" x14ac:dyDescent="0.2">
      <c r="A130" s="19">
        <v>42296</v>
      </c>
      <c r="B130" s="16" t="s">
        <v>434</v>
      </c>
    </row>
    <row r="131" spans="1:2" x14ac:dyDescent="0.2">
      <c r="A131" s="19">
        <v>42297</v>
      </c>
      <c r="B131" s="16" t="s">
        <v>434</v>
      </c>
    </row>
    <row r="132" spans="1:2" x14ac:dyDescent="0.2">
      <c r="A132" s="19">
        <v>42298</v>
      </c>
      <c r="B132" s="16" t="s">
        <v>434</v>
      </c>
    </row>
    <row r="133" spans="1:2" x14ac:dyDescent="0.2">
      <c r="A133" s="19">
        <v>42299</v>
      </c>
      <c r="B133" s="16" t="s">
        <v>434</v>
      </c>
    </row>
    <row r="134" spans="1:2" x14ac:dyDescent="0.2">
      <c r="A134" s="19">
        <v>42300</v>
      </c>
      <c r="B134" s="16" t="s">
        <v>434</v>
      </c>
    </row>
    <row r="135" spans="1:2" x14ac:dyDescent="0.2">
      <c r="A135" s="19">
        <v>42301</v>
      </c>
      <c r="B135" s="16" t="s">
        <v>434</v>
      </c>
    </row>
    <row r="136" spans="1:2" x14ac:dyDescent="0.2">
      <c r="A136" s="19">
        <v>42302</v>
      </c>
      <c r="B136" s="16" t="s">
        <v>434</v>
      </c>
    </row>
    <row r="137" spans="1:2" x14ac:dyDescent="0.2">
      <c r="A137" s="19">
        <v>42303</v>
      </c>
      <c r="B137" s="16" t="s">
        <v>434</v>
      </c>
    </row>
    <row r="138" spans="1:2" x14ac:dyDescent="0.2">
      <c r="A138" s="19">
        <v>42304</v>
      </c>
      <c r="B138" s="16" t="s">
        <v>434</v>
      </c>
    </row>
    <row r="139" spans="1:2" x14ac:dyDescent="0.2">
      <c r="A139" s="19">
        <v>42305</v>
      </c>
      <c r="B139" s="16" t="s">
        <v>434</v>
      </c>
    </row>
    <row r="140" spans="1:2" x14ac:dyDescent="0.2">
      <c r="A140" s="19">
        <v>42306</v>
      </c>
      <c r="B140" s="16" t="s">
        <v>434</v>
      </c>
    </row>
    <row r="141" spans="1:2" x14ac:dyDescent="0.2">
      <c r="A141" s="19">
        <v>42307</v>
      </c>
      <c r="B141" s="16" t="s">
        <v>434</v>
      </c>
    </row>
    <row r="142" spans="1:2" x14ac:dyDescent="0.2">
      <c r="A142" s="19">
        <v>42308</v>
      </c>
      <c r="B142" s="16" t="s">
        <v>434</v>
      </c>
    </row>
    <row r="143" spans="1:2" x14ac:dyDescent="0.2">
      <c r="A143" s="19">
        <v>42309</v>
      </c>
      <c r="B143" s="16" t="s">
        <v>434</v>
      </c>
    </row>
    <row r="144" spans="1:2" x14ac:dyDescent="0.2">
      <c r="A144" s="19">
        <v>42310</v>
      </c>
      <c r="B144" s="16" t="s">
        <v>434</v>
      </c>
    </row>
    <row r="145" spans="1:2" x14ac:dyDescent="0.2">
      <c r="A145" s="19">
        <v>42311</v>
      </c>
      <c r="B145" s="16" t="s">
        <v>434</v>
      </c>
    </row>
    <row r="146" spans="1:2" x14ac:dyDescent="0.2">
      <c r="A146" s="19">
        <v>42312</v>
      </c>
      <c r="B146" s="16" t="s">
        <v>434</v>
      </c>
    </row>
    <row r="147" spans="1:2" x14ac:dyDescent="0.2">
      <c r="A147" s="19">
        <v>42313</v>
      </c>
      <c r="B147" s="16" t="s">
        <v>434</v>
      </c>
    </row>
    <row r="148" spans="1:2" x14ac:dyDescent="0.2">
      <c r="A148" s="19">
        <v>42314</v>
      </c>
      <c r="B148" s="16" t="s">
        <v>434</v>
      </c>
    </row>
    <row r="149" spans="1:2" x14ac:dyDescent="0.2">
      <c r="A149" s="19">
        <v>42315</v>
      </c>
      <c r="B149" s="16" t="s">
        <v>434</v>
      </c>
    </row>
    <row r="150" spans="1:2" x14ac:dyDescent="0.2">
      <c r="A150" s="19">
        <v>42316</v>
      </c>
      <c r="B150" s="16" t="s">
        <v>434</v>
      </c>
    </row>
    <row r="151" spans="1:2" x14ac:dyDescent="0.2">
      <c r="A151" s="19">
        <v>42317</v>
      </c>
      <c r="B151" s="16" t="s">
        <v>434</v>
      </c>
    </row>
    <row r="152" spans="1:2" x14ac:dyDescent="0.2">
      <c r="A152" s="19">
        <v>42318</v>
      </c>
      <c r="B152" s="16" t="s">
        <v>434</v>
      </c>
    </row>
    <row r="153" spans="1:2" x14ac:dyDescent="0.2">
      <c r="A153" s="19">
        <v>42319</v>
      </c>
      <c r="B153" s="16" t="s">
        <v>434</v>
      </c>
    </row>
    <row r="154" spans="1:2" x14ac:dyDescent="0.2">
      <c r="A154" s="18">
        <v>42464</v>
      </c>
      <c r="B154" s="16" t="s">
        <v>434</v>
      </c>
    </row>
    <row r="155" spans="1:2" x14ac:dyDescent="0.2">
      <c r="A155" s="18">
        <v>42465</v>
      </c>
      <c r="B155" s="16" t="s">
        <v>434</v>
      </c>
    </row>
    <row r="156" spans="1:2" x14ac:dyDescent="0.2">
      <c r="A156" s="18">
        <v>42466</v>
      </c>
      <c r="B156" s="16" t="s">
        <v>434</v>
      </c>
    </row>
    <row r="157" spans="1:2" x14ac:dyDescent="0.2">
      <c r="A157" s="18">
        <v>42467</v>
      </c>
      <c r="B157" s="16" t="s">
        <v>434</v>
      </c>
    </row>
    <row r="158" spans="1:2" x14ac:dyDescent="0.2">
      <c r="A158" s="18">
        <v>42468</v>
      </c>
      <c r="B158" s="16" t="s">
        <v>434</v>
      </c>
    </row>
    <row r="159" spans="1:2" x14ac:dyDescent="0.2">
      <c r="A159" s="18">
        <v>42469</v>
      </c>
      <c r="B159" s="16" t="s">
        <v>434</v>
      </c>
    </row>
    <row r="160" spans="1:2" x14ac:dyDescent="0.2">
      <c r="A160" s="18">
        <v>42470</v>
      </c>
      <c r="B160" s="16" t="s">
        <v>434</v>
      </c>
    </row>
    <row r="161" spans="1:2" x14ac:dyDescent="0.2">
      <c r="A161" s="18">
        <v>42471</v>
      </c>
      <c r="B161" s="16" t="s">
        <v>434</v>
      </c>
    </row>
    <row r="162" spans="1:2" x14ac:dyDescent="0.2">
      <c r="A162" s="18">
        <v>42472</v>
      </c>
      <c r="B162" s="16" t="s">
        <v>434</v>
      </c>
    </row>
    <row r="163" spans="1:2" x14ac:dyDescent="0.2">
      <c r="A163" s="18">
        <v>42473</v>
      </c>
      <c r="B163" s="16" t="s">
        <v>434</v>
      </c>
    </row>
    <row r="164" spans="1:2" x14ac:dyDescent="0.2">
      <c r="A164" s="18">
        <v>42474</v>
      </c>
      <c r="B164" s="16" t="s">
        <v>434</v>
      </c>
    </row>
    <row r="165" spans="1:2" x14ac:dyDescent="0.2">
      <c r="A165" s="18">
        <v>42475</v>
      </c>
      <c r="B165" s="16" t="s">
        <v>434</v>
      </c>
    </row>
    <row r="166" spans="1:2" x14ac:dyDescent="0.2">
      <c r="A166" s="18">
        <v>42476</v>
      </c>
      <c r="B166" s="16" t="s">
        <v>434</v>
      </c>
    </row>
    <row r="167" spans="1:2" x14ac:dyDescent="0.2">
      <c r="A167" s="18">
        <v>42477</v>
      </c>
      <c r="B167" s="16" t="s">
        <v>434</v>
      </c>
    </row>
    <row r="168" spans="1:2" x14ac:dyDescent="0.2">
      <c r="A168" s="18">
        <v>42478</v>
      </c>
      <c r="B168" s="16" t="s">
        <v>434</v>
      </c>
    </row>
    <row r="169" spans="1:2" x14ac:dyDescent="0.2">
      <c r="A169" s="18">
        <v>42479</v>
      </c>
      <c r="B169" s="16" t="s">
        <v>434</v>
      </c>
    </row>
    <row r="170" spans="1:2" x14ac:dyDescent="0.2">
      <c r="A170" s="18">
        <v>42480</v>
      </c>
      <c r="B170" s="16" t="s">
        <v>434</v>
      </c>
    </row>
    <row r="171" spans="1:2" x14ac:dyDescent="0.2">
      <c r="A171" s="18">
        <v>42481</v>
      </c>
      <c r="B171" s="16" t="s">
        <v>434</v>
      </c>
    </row>
    <row r="172" spans="1:2" x14ac:dyDescent="0.2">
      <c r="A172" s="18">
        <v>42482</v>
      </c>
      <c r="B172" s="16" t="s">
        <v>434</v>
      </c>
    </row>
    <row r="173" spans="1:2" x14ac:dyDescent="0.2">
      <c r="A173" s="18">
        <v>42483</v>
      </c>
      <c r="B173" s="16" t="s">
        <v>434</v>
      </c>
    </row>
    <row r="174" spans="1:2" x14ac:dyDescent="0.2">
      <c r="A174" s="18">
        <v>42483</v>
      </c>
      <c r="B174" s="16" t="s">
        <v>464</v>
      </c>
    </row>
    <row r="175" spans="1:2" x14ac:dyDescent="0.2">
      <c r="A175" s="18">
        <v>42484</v>
      </c>
      <c r="B175" s="16" t="s">
        <v>434</v>
      </c>
    </row>
    <row r="176" spans="1:2" x14ac:dyDescent="0.2">
      <c r="A176" s="18">
        <v>42485</v>
      </c>
      <c r="B176" s="16" t="s">
        <v>434</v>
      </c>
    </row>
    <row r="177" spans="1:2" x14ac:dyDescent="0.2">
      <c r="A177" s="18">
        <v>42486</v>
      </c>
      <c r="B177" s="16" t="s">
        <v>434</v>
      </c>
    </row>
    <row r="178" spans="1:2" x14ac:dyDescent="0.2">
      <c r="A178" s="18">
        <v>42487</v>
      </c>
      <c r="B178" s="16" t="s">
        <v>434</v>
      </c>
    </row>
    <row r="179" spans="1:2" x14ac:dyDescent="0.2">
      <c r="A179" s="18">
        <v>42488</v>
      </c>
      <c r="B179" s="16" t="s">
        <v>434</v>
      </c>
    </row>
    <row r="180" spans="1:2" x14ac:dyDescent="0.2">
      <c r="A180" s="18">
        <v>42489</v>
      </c>
      <c r="B180" s="16" t="s">
        <v>434</v>
      </c>
    </row>
    <row r="181" spans="1:2" x14ac:dyDescent="0.2">
      <c r="A181" s="18">
        <v>42489</v>
      </c>
      <c r="B181" s="16" t="s">
        <v>464</v>
      </c>
    </row>
    <row r="182" spans="1:2" x14ac:dyDescent="0.2">
      <c r="A182" s="18">
        <v>42490</v>
      </c>
      <c r="B182" s="16" t="s">
        <v>434</v>
      </c>
    </row>
    <row r="183" spans="1:2" x14ac:dyDescent="0.2">
      <c r="A183" s="18">
        <v>42491</v>
      </c>
      <c r="B183" s="16" t="s">
        <v>434</v>
      </c>
    </row>
    <row r="184" spans="1:2" x14ac:dyDescent="0.2">
      <c r="A184" s="18">
        <v>42492</v>
      </c>
      <c r="B184" s="16" t="s">
        <v>434</v>
      </c>
    </row>
    <row r="185" spans="1:2" x14ac:dyDescent="0.2">
      <c r="A185" s="18">
        <v>42493</v>
      </c>
      <c r="B185" s="16" t="s">
        <v>434</v>
      </c>
    </row>
    <row r="186" spans="1:2" x14ac:dyDescent="0.2">
      <c r="A186" s="18">
        <v>42494</v>
      </c>
      <c r="B186" s="16" t="s">
        <v>434</v>
      </c>
    </row>
    <row r="187" spans="1:2" x14ac:dyDescent="0.2">
      <c r="A187" s="18">
        <v>42495</v>
      </c>
      <c r="B187" s="16" t="s">
        <v>434</v>
      </c>
    </row>
    <row r="188" spans="1:2" x14ac:dyDescent="0.2">
      <c r="A188" s="18">
        <v>42496</v>
      </c>
      <c r="B188" s="16" t="s">
        <v>434</v>
      </c>
    </row>
    <row r="189" spans="1:2" x14ac:dyDescent="0.2">
      <c r="A189" s="18">
        <v>42497</v>
      </c>
      <c r="B189" s="16" t="s">
        <v>434</v>
      </c>
    </row>
    <row r="190" spans="1:2" x14ac:dyDescent="0.2">
      <c r="A190" s="18">
        <v>42498</v>
      </c>
      <c r="B190" s="16" t="s">
        <v>434</v>
      </c>
    </row>
    <row r="191" spans="1:2" x14ac:dyDescent="0.2">
      <c r="A191" s="18">
        <v>42499</v>
      </c>
      <c r="B191" s="16" t="s">
        <v>434</v>
      </c>
    </row>
    <row r="192" spans="1:2" x14ac:dyDescent="0.2">
      <c r="A192" s="18">
        <v>42500</v>
      </c>
      <c r="B192" s="16" t="s">
        <v>434</v>
      </c>
    </row>
    <row r="193" spans="1:2" x14ac:dyDescent="0.2">
      <c r="A193" s="18">
        <v>42501</v>
      </c>
      <c r="B193" s="16" t="s">
        <v>434</v>
      </c>
    </row>
    <row r="194" spans="1:2" x14ac:dyDescent="0.2">
      <c r="A194" s="18">
        <v>42502</v>
      </c>
      <c r="B194" s="16" t="s">
        <v>434</v>
      </c>
    </row>
    <row r="195" spans="1:2" x14ac:dyDescent="0.2">
      <c r="A195" s="18">
        <v>42502</v>
      </c>
      <c r="B195" s="16" t="s">
        <v>464</v>
      </c>
    </row>
    <row r="196" spans="1:2" x14ac:dyDescent="0.2">
      <c r="A196" s="18">
        <v>42503</v>
      </c>
      <c r="B196" s="16" t="s">
        <v>434</v>
      </c>
    </row>
    <row r="197" spans="1:2" x14ac:dyDescent="0.2">
      <c r="A197" s="18">
        <v>42504</v>
      </c>
      <c r="B197" s="16" t="s">
        <v>434</v>
      </c>
    </row>
    <row r="198" spans="1:2" x14ac:dyDescent="0.2">
      <c r="A198" s="18">
        <v>42505</v>
      </c>
      <c r="B198" s="16" t="s">
        <v>434</v>
      </c>
    </row>
    <row r="199" spans="1:2" x14ac:dyDescent="0.2">
      <c r="A199" s="18">
        <v>42506</v>
      </c>
      <c r="B199" s="16" t="s">
        <v>434</v>
      </c>
    </row>
    <row r="200" spans="1:2" x14ac:dyDescent="0.2">
      <c r="A200" s="18">
        <v>42507</v>
      </c>
      <c r="B200" s="16" t="s">
        <v>434</v>
      </c>
    </row>
    <row r="201" spans="1:2" x14ac:dyDescent="0.2">
      <c r="A201" s="18">
        <v>42508</v>
      </c>
      <c r="B201" s="16" t="s">
        <v>434</v>
      </c>
    </row>
    <row r="202" spans="1:2" x14ac:dyDescent="0.2">
      <c r="A202" s="18">
        <v>42509</v>
      </c>
      <c r="B202" s="16" t="s">
        <v>434</v>
      </c>
    </row>
    <row r="203" spans="1:2" x14ac:dyDescent="0.2">
      <c r="A203" s="18">
        <v>42510</v>
      </c>
      <c r="B203" s="16" t="s">
        <v>434</v>
      </c>
    </row>
    <row r="204" spans="1:2" x14ac:dyDescent="0.2">
      <c r="A204" s="18">
        <v>42511</v>
      </c>
      <c r="B204" s="16" t="s">
        <v>434</v>
      </c>
    </row>
    <row r="205" spans="1:2" x14ac:dyDescent="0.2">
      <c r="A205" s="18">
        <v>42532</v>
      </c>
      <c r="B205" s="16" t="s">
        <v>464</v>
      </c>
    </row>
    <row r="206" spans="1:2" x14ac:dyDescent="0.2">
      <c r="A206" s="18">
        <v>42533</v>
      </c>
      <c r="B206" s="16" t="s">
        <v>464</v>
      </c>
    </row>
    <row r="207" spans="1:2" x14ac:dyDescent="0.2">
      <c r="A207" s="18">
        <v>42590</v>
      </c>
      <c r="B207" s="16" t="s">
        <v>434</v>
      </c>
    </row>
    <row r="208" spans="1:2" x14ac:dyDescent="0.2">
      <c r="A208" s="18">
        <v>42591</v>
      </c>
      <c r="B208" s="16" t="s">
        <v>434</v>
      </c>
    </row>
    <row r="209" spans="1:2" x14ac:dyDescent="0.2">
      <c r="A209" s="18">
        <v>42592</v>
      </c>
      <c r="B209" s="16" t="s">
        <v>434</v>
      </c>
    </row>
    <row r="210" spans="1:2" x14ac:dyDescent="0.2">
      <c r="A210" s="18">
        <v>42593</v>
      </c>
      <c r="B210" s="16" t="s">
        <v>434</v>
      </c>
    </row>
    <row r="211" spans="1:2" x14ac:dyDescent="0.2">
      <c r="A211" s="18">
        <v>42594</v>
      </c>
      <c r="B211" s="16" t="s">
        <v>434</v>
      </c>
    </row>
    <row r="212" spans="1:2" x14ac:dyDescent="0.2">
      <c r="A212" s="18">
        <v>42595</v>
      </c>
      <c r="B212" s="16" t="s">
        <v>434</v>
      </c>
    </row>
    <row r="213" spans="1:2" x14ac:dyDescent="0.2">
      <c r="A213" s="18">
        <v>42596</v>
      </c>
      <c r="B213" s="16" t="s">
        <v>434</v>
      </c>
    </row>
    <row r="214" spans="1:2" x14ac:dyDescent="0.2">
      <c r="A214" s="18">
        <v>42597</v>
      </c>
      <c r="B214" s="16" t="s">
        <v>434</v>
      </c>
    </row>
    <row r="215" spans="1:2" x14ac:dyDescent="0.2">
      <c r="A215" s="18">
        <v>42598</v>
      </c>
      <c r="B215" s="16" t="s">
        <v>434</v>
      </c>
    </row>
    <row r="216" spans="1:2" x14ac:dyDescent="0.2">
      <c r="A216" s="18">
        <v>42599</v>
      </c>
      <c r="B216" s="16" t="s">
        <v>434</v>
      </c>
    </row>
    <row r="217" spans="1:2" x14ac:dyDescent="0.2">
      <c r="A217" s="18">
        <v>42600</v>
      </c>
      <c r="B217" s="16" t="s">
        <v>434</v>
      </c>
    </row>
    <row r="218" spans="1:2" x14ac:dyDescent="0.2">
      <c r="A218" s="18">
        <v>42601</v>
      </c>
      <c r="B218" s="16" t="s">
        <v>434</v>
      </c>
    </row>
    <row r="219" spans="1:2" x14ac:dyDescent="0.2">
      <c r="A219" s="18">
        <v>42602</v>
      </c>
      <c r="B219" s="16" t="s">
        <v>434</v>
      </c>
    </row>
    <row r="220" spans="1:2" x14ac:dyDescent="0.2">
      <c r="A220" s="18">
        <v>42603</v>
      </c>
      <c r="B220" s="16" t="s">
        <v>434</v>
      </c>
    </row>
    <row r="221" spans="1:2" x14ac:dyDescent="0.2">
      <c r="A221" s="18">
        <v>42604</v>
      </c>
      <c r="B221" s="16" t="s">
        <v>434</v>
      </c>
    </row>
    <row r="222" spans="1:2" x14ac:dyDescent="0.2">
      <c r="A222" s="18">
        <v>42605</v>
      </c>
      <c r="B222" s="16" t="s">
        <v>434</v>
      </c>
    </row>
    <row r="223" spans="1:2" x14ac:dyDescent="0.2">
      <c r="A223" s="18">
        <v>42606</v>
      </c>
      <c r="B223" s="16" t="s">
        <v>434</v>
      </c>
    </row>
    <row r="224" spans="1:2" x14ac:dyDescent="0.2">
      <c r="A224" s="18">
        <v>42607</v>
      </c>
      <c r="B224" s="16" t="s">
        <v>434</v>
      </c>
    </row>
    <row r="225" spans="1:2" x14ac:dyDescent="0.2">
      <c r="A225" s="18">
        <v>42608</v>
      </c>
      <c r="B225" s="16" t="s">
        <v>434</v>
      </c>
    </row>
    <row r="226" spans="1:2" x14ac:dyDescent="0.2">
      <c r="A226" s="18">
        <v>42609</v>
      </c>
      <c r="B226" s="16" t="s">
        <v>434</v>
      </c>
    </row>
    <row r="227" spans="1:2" x14ac:dyDescent="0.2">
      <c r="A227" s="18">
        <v>42610</v>
      </c>
      <c r="B227" s="16" t="s">
        <v>434</v>
      </c>
    </row>
    <row r="228" spans="1:2" x14ac:dyDescent="0.2">
      <c r="A228" s="18">
        <v>42611</v>
      </c>
      <c r="B228" s="16" t="s">
        <v>434</v>
      </c>
    </row>
    <row r="229" spans="1:2" x14ac:dyDescent="0.2">
      <c r="A229" s="18">
        <v>42612</v>
      </c>
      <c r="B229" s="16" t="s">
        <v>434</v>
      </c>
    </row>
    <row r="230" spans="1:2" x14ac:dyDescent="0.2">
      <c r="A230" s="18">
        <v>42613</v>
      </c>
      <c r="B230" s="16" t="s">
        <v>434</v>
      </c>
    </row>
    <row r="231" spans="1:2" x14ac:dyDescent="0.2">
      <c r="A231" s="18">
        <v>42614</v>
      </c>
      <c r="B231" s="16" t="s">
        <v>434</v>
      </c>
    </row>
    <row r="232" spans="1:2" x14ac:dyDescent="0.2">
      <c r="A232" s="18">
        <v>42615</v>
      </c>
      <c r="B232" s="16" t="s">
        <v>434</v>
      </c>
    </row>
    <row r="233" spans="1:2" x14ac:dyDescent="0.2">
      <c r="A233" s="18">
        <v>42616</v>
      </c>
      <c r="B233" s="16" t="s">
        <v>434</v>
      </c>
    </row>
    <row r="234" spans="1:2" x14ac:dyDescent="0.2">
      <c r="A234" s="18">
        <v>42617</v>
      </c>
      <c r="B234" s="16" t="s">
        <v>434</v>
      </c>
    </row>
    <row r="235" spans="1:2" x14ac:dyDescent="0.2">
      <c r="A235" s="18">
        <v>42618</v>
      </c>
      <c r="B235" s="16" t="s">
        <v>434</v>
      </c>
    </row>
    <row r="236" spans="1:2" x14ac:dyDescent="0.2">
      <c r="A236" s="18">
        <v>42619</v>
      </c>
      <c r="B236" s="16" t="s">
        <v>434</v>
      </c>
    </row>
    <row r="237" spans="1:2" x14ac:dyDescent="0.2">
      <c r="A237" s="18">
        <v>42620</v>
      </c>
      <c r="B237" s="16" t="s">
        <v>434</v>
      </c>
    </row>
    <row r="238" spans="1:2" x14ac:dyDescent="0.2">
      <c r="A238" s="18">
        <v>42621</v>
      </c>
      <c r="B238" s="16" t="s">
        <v>434</v>
      </c>
    </row>
    <row r="239" spans="1:2" x14ac:dyDescent="0.2">
      <c r="A239" s="18">
        <v>42622</v>
      </c>
      <c r="B239" s="16" t="s">
        <v>434</v>
      </c>
    </row>
    <row r="240" spans="1:2" x14ac:dyDescent="0.2">
      <c r="A240" s="18">
        <v>42623</v>
      </c>
      <c r="B240" s="16" t="s">
        <v>434</v>
      </c>
    </row>
    <row r="241" spans="1:2" x14ac:dyDescent="0.2">
      <c r="A241" s="18">
        <v>42624</v>
      </c>
      <c r="B241" s="16" t="s">
        <v>434</v>
      </c>
    </row>
    <row r="242" spans="1:2" x14ac:dyDescent="0.2">
      <c r="A242" s="18">
        <v>42625</v>
      </c>
      <c r="B242" s="16" t="s">
        <v>434</v>
      </c>
    </row>
    <row r="243" spans="1:2" x14ac:dyDescent="0.2">
      <c r="A243" s="18">
        <v>42626</v>
      </c>
      <c r="B243" s="16" t="s">
        <v>434</v>
      </c>
    </row>
    <row r="244" spans="1:2" x14ac:dyDescent="0.2">
      <c r="A244" s="18">
        <v>42627</v>
      </c>
      <c r="B244" s="16" t="s">
        <v>434</v>
      </c>
    </row>
    <row r="245" spans="1:2" x14ac:dyDescent="0.2">
      <c r="A245" s="18">
        <v>42628</v>
      </c>
      <c r="B245" s="16" t="s">
        <v>434</v>
      </c>
    </row>
    <row r="246" spans="1:2" x14ac:dyDescent="0.2">
      <c r="A246" s="18">
        <v>42629</v>
      </c>
      <c r="B246" s="16" t="s">
        <v>434</v>
      </c>
    </row>
    <row r="247" spans="1:2" x14ac:dyDescent="0.2">
      <c r="A247" s="18">
        <v>42630</v>
      </c>
      <c r="B247" s="16" t="s">
        <v>434</v>
      </c>
    </row>
    <row r="248" spans="1:2" x14ac:dyDescent="0.2">
      <c r="A248" s="18">
        <v>42631</v>
      </c>
      <c r="B248" s="16" t="s">
        <v>434</v>
      </c>
    </row>
    <row r="249" spans="1:2" x14ac:dyDescent="0.2">
      <c r="A249" s="18">
        <v>42632</v>
      </c>
      <c r="B249" s="16" t="s">
        <v>434</v>
      </c>
    </row>
    <row r="250" spans="1:2" x14ac:dyDescent="0.2">
      <c r="A250" s="18">
        <v>42633</v>
      </c>
      <c r="B250" s="16" t="s">
        <v>434</v>
      </c>
    </row>
    <row r="251" spans="1:2" x14ac:dyDescent="0.2">
      <c r="A251" s="18">
        <v>42634</v>
      </c>
      <c r="B251" s="16" t="s">
        <v>434</v>
      </c>
    </row>
    <row r="252" spans="1:2" x14ac:dyDescent="0.2">
      <c r="A252" s="18">
        <v>42635</v>
      </c>
      <c r="B252" s="16" t="s">
        <v>434</v>
      </c>
    </row>
    <row r="253" spans="1:2" x14ac:dyDescent="0.2">
      <c r="A253" s="18">
        <v>42636</v>
      </c>
      <c r="B253" s="16" t="s">
        <v>434</v>
      </c>
    </row>
    <row r="254" spans="1:2" x14ac:dyDescent="0.2">
      <c r="A254" s="18">
        <v>42637</v>
      </c>
      <c r="B254" s="16" t="s">
        <v>434</v>
      </c>
    </row>
    <row r="255" spans="1:2" x14ac:dyDescent="0.2">
      <c r="A255" s="18">
        <v>42638</v>
      </c>
      <c r="B255" s="16" t="s">
        <v>434</v>
      </c>
    </row>
    <row r="256" spans="1:2" x14ac:dyDescent="0.2">
      <c r="A256" s="18">
        <v>42639</v>
      </c>
      <c r="B256" s="16" t="s">
        <v>434</v>
      </c>
    </row>
    <row r="257" spans="1:2" x14ac:dyDescent="0.2">
      <c r="A257" s="18">
        <v>42640</v>
      </c>
      <c r="B257" s="16" t="s">
        <v>434</v>
      </c>
    </row>
    <row r="258" spans="1:2" x14ac:dyDescent="0.2">
      <c r="A258" s="18">
        <v>42641</v>
      </c>
      <c r="B258" s="16" t="s">
        <v>434</v>
      </c>
    </row>
    <row r="259" spans="1:2" x14ac:dyDescent="0.2">
      <c r="A259" s="18">
        <v>42642</v>
      </c>
      <c r="B259" s="16" t="s">
        <v>434</v>
      </c>
    </row>
    <row r="260" spans="1:2" x14ac:dyDescent="0.2">
      <c r="A260" s="18">
        <v>42643</v>
      </c>
      <c r="B260" s="16" t="s">
        <v>434</v>
      </c>
    </row>
    <row r="261" spans="1:2" x14ac:dyDescent="0.2">
      <c r="A261" s="18">
        <v>42644</v>
      </c>
      <c r="B261" s="16" t="s">
        <v>434</v>
      </c>
    </row>
    <row r="262" spans="1:2" x14ac:dyDescent="0.2">
      <c r="A262" s="18">
        <v>42645</v>
      </c>
      <c r="B262" s="16" t="s">
        <v>434</v>
      </c>
    </row>
    <row r="263" spans="1:2" x14ac:dyDescent="0.2">
      <c r="A263" s="18">
        <v>42645</v>
      </c>
      <c r="B263" s="16" t="s">
        <v>464</v>
      </c>
    </row>
    <row r="264" spans="1:2" x14ac:dyDescent="0.2">
      <c r="A264" s="18">
        <v>42646</v>
      </c>
      <c r="B264" s="16" t="s">
        <v>434</v>
      </c>
    </row>
    <row r="265" spans="1:2" x14ac:dyDescent="0.2">
      <c r="A265" s="18">
        <v>42646</v>
      </c>
      <c r="B265" s="16" t="s">
        <v>464</v>
      </c>
    </row>
    <row r="266" spans="1:2" x14ac:dyDescent="0.2">
      <c r="A266" s="18">
        <v>42647</v>
      </c>
      <c r="B266" s="16" t="s">
        <v>434</v>
      </c>
    </row>
    <row r="267" spans="1:2" x14ac:dyDescent="0.2">
      <c r="A267" s="18">
        <v>42647</v>
      </c>
      <c r="B267" s="16" t="s">
        <v>464</v>
      </c>
    </row>
    <row r="268" spans="1:2" x14ac:dyDescent="0.2">
      <c r="A268" s="18">
        <v>42648</v>
      </c>
      <c r="B268" s="16" t="s">
        <v>434</v>
      </c>
    </row>
    <row r="269" spans="1:2" x14ac:dyDescent="0.2">
      <c r="A269" s="18">
        <v>42649</v>
      </c>
      <c r="B269" s="16" t="s">
        <v>434</v>
      </c>
    </row>
    <row r="270" spans="1:2" x14ac:dyDescent="0.2">
      <c r="A270" s="18">
        <v>42650</v>
      </c>
      <c r="B270" s="16" t="s">
        <v>434</v>
      </c>
    </row>
    <row r="271" spans="1:2" x14ac:dyDescent="0.2">
      <c r="A271" s="18">
        <v>42651</v>
      </c>
      <c r="B271" s="16" t="s">
        <v>434</v>
      </c>
    </row>
    <row r="272" spans="1:2" x14ac:dyDescent="0.2">
      <c r="A272" s="18">
        <v>42652</v>
      </c>
      <c r="B272" s="16" t="s">
        <v>434</v>
      </c>
    </row>
    <row r="273" spans="1:2" x14ac:dyDescent="0.2">
      <c r="A273" s="18">
        <v>42653</v>
      </c>
      <c r="B273" s="16" t="s">
        <v>434</v>
      </c>
    </row>
    <row r="274" spans="1:2" x14ac:dyDescent="0.2">
      <c r="A274" s="18">
        <v>42654</v>
      </c>
      <c r="B274" s="16" t="s">
        <v>434</v>
      </c>
    </row>
    <row r="275" spans="1:2" x14ac:dyDescent="0.2">
      <c r="A275" s="18">
        <v>42654</v>
      </c>
      <c r="B275" s="16" t="s">
        <v>464</v>
      </c>
    </row>
    <row r="276" spans="1:2" x14ac:dyDescent="0.2">
      <c r="A276" s="18">
        <v>42655</v>
      </c>
      <c r="B276" s="16" t="s">
        <v>434</v>
      </c>
    </row>
    <row r="277" spans="1:2" x14ac:dyDescent="0.2">
      <c r="A277" s="18">
        <v>42655</v>
      </c>
      <c r="B277" s="16" t="s">
        <v>464</v>
      </c>
    </row>
    <row r="278" spans="1:2" x14ac:dyDescent="0.2">
      <c r="A278" s="18">
        <v>42656</v>
      </c>
      <c r="B278" s="16" t="s">
        <v>434</v>
      </c>
    </row>
    <row r="279" spans="1:2" x14ac:dyDescent="0.2">
      <c r="A279" s="20">
        <v>42657</v>
      </c>
      <c r="B279" s="16" t="s">
        <v>434</v>
      </c>
    </row>
    <row r="280" spans="1:2" x14ac:dyDescent="0.2">
      <c r="A280" s="20">
        <v>42658</v>
      </c>
      <c r="B280" s="16" t="s">
        <v>434</v>
      </c>
    </row>
    <row r="281" spans="1:2" x14ac:dyDescent="0.2">
      <c r="A281" s="20">
        <v>42659</v>
      </c>
      <c r="B281" s="16" t="s">
        <v>434</v>
      </c>
    </row>
    <row r="282" spans="1:2" x14ac:dyDescent="0.2">
      <c r="A282" s="20">
        <v>42659</v>
      </c>
      <c r="B282" s="16" t="s">
        <v>464</v>
      </c>
    </row>
    <row r="283" spans="1:2" x14ac:dyDescent="0.2">
      <c r="A283" s="20">
        <v>42660</v>
      </c>
      <c r="B283" s="16" t="s">
        <v>434</v>
      </c>
    </row>
    <row r="284" spans="1:2" x14ac:dyDescent="0.2">
      <c r="A284" s="20">
        <v>42660</v>
      </c>
      <c r="B284" s="16" t="s">
        <v>464</v>
      </c>
    </row>
    <row r="285" spans="1:2" x14ac:dyDescent="0.2">
      <c r="A285" s="20">
        <v>42661</v>
      </c>
      <c r="B285" s="16" t="s">
        <v>434</v>
      </c>
    </row>
    <row r="286" spans="1:2" x14ac:dyDescent="0.2">
      <c r="A286" s="20">
        <v>42662</v>
      </c>
      <c r="B286" s="16" t="s">
        <v>434</v>
      </c>
    </row>
    <row r="287" spans="1:2" x14ac:dyDescent="0.2">
      <c r="A287" s="20">
        <v>42663</v>
      </c>
      <c r="B287" s="16" t="s">
        <v>434</v>
      </c>
    </row>
    <row r="288" spans="1:2" x14ac:dyDescent="0.2">
      <c r="A288" s="20">
        <v>42664</v>
      </c>
      <c r="B288" s="16" t="s">
        <v>434</v>
      </c>
    </row>
    <row r="289" spans="1:2" x14ac:dyDescent="0.2">
      <c r="A289" s="20">
        <v>42665</v>
      </c>
      <c r="B289" s="16" t="s">
        <v>434</v>
      </c>
    </row>
    <row r="290" spans="1:2" x14ac:dyDescent="0.2">
      <c r="A290" s="20">
        <v>42666</v>
      </c>
      <c r="B290" s="16" t="s">
        <v>434</v>
      </c>
    </row>
    <row r="291" spans="1:2" x14ac:dyDescent="0.2">
      <c r="A291" s="20">
        <v>42667</v>
      </c>
      <c r="B291" s="16" t="s">
        <v>434</v>
      </c>
    </row>
    <row r="292" spans="1:2" x14ac:dyDescent="0.2">
      <c r="A292" s="20">
        <v>42668</v>
      </c>
      <c r="B292" s="16" t="s">
        <v>434</v>
      </c>
    </row>
    <row r="293" spans="1:2" x14ac:dyDescent="0.2">
      <c r="A293" s="20">
        <v>42669</v>
      </c>
      <c r="B293" s="16" t="s">
        <v>434</v>
      </c>
    </row>
    <row r="294" spans="1:2" x14ac:dyDescent="0.2">
      <c r="A294" s="20">
        <v>42670</v>
      </c>
      <c r="B294" s="16" t="s">
        <v>434</v>
      </c>
    </row>
    <row r="295" spans="1:2" x14ac:dyDescent="0.2">
      <c r="A295" s="20">
        <v>42671</v>
      </c>
      <c r="B295" s="16" t="s">
        <v>434</v>
      </c>
    </row>
    <row r="296" spans="1:2" x14ac:dyDescent="0.2">
      <c r="A296" s="20">
        <v>42672</v>
      </c>
      <c r="B296" s="16" t="s">
        <v>434</v>
      </c>
    </row>
    <row r="297" spans="1:2" x14ac:dyDescent="0.2">
      <c r="A297" s="20">
        <v>42821</v>
      </c>
      <c r="B297" s="16" t="s">
        <v>434</v>
      </c>
    </row>
    <row r="298" spans="1:2" x14ac:dyDescent="0.2">
      <c r="A298" s="20">
        <v>42822</v>
      </c>
      <c r="B298" s="16" t="s">
        <v>434</v>
      </c>
    </row>
    <row r="299" spans="1:2" x14ac:dyDescent="0.2">
      <c r="A299" s="20">
        <v>42823</v>
      </c>
      <c r="B299" s="16" t="s">
        <v>434</v>
      </c>
    </row>
    <row r="300" spans="1:2" x14ac:dyDescent="0.2">
      <c r="A300" s="20">
        <v>42824</v>
      </c>
      <c r="B300" s="16" t="s">
        <v>434</v>
      </c>
    </row>
    <row r="301" spans="1:2" x14ac:dyDescent="0.2">
      <c r="A301" s="20">
        <v>42825</v>
      </c>
      <c r="B301" s="16" t="s">
        <v>434</v>
      </c>
    </row>
    <row r="302" spans="1:2" x14ac:dyDescent="0.2">
      <c r="A302" s="20">
        <v>42826</v>
      </c>
      <c r="B302" s="16" t="s">
        <v>434</v>
      </c>
    </row>
    <row r="303" spans="1:2" x14ac:dyDescent="0.2">
      <c r="A303" s="20">
        <v>42827</v>
      </c>
      <c r="B303" s="16" t="s">
        <v>434</v>
      </c>
    </row>
    <row r="304" spans="1:2" x14ac:dyDescent="0.2">
      <c r="A304" s="20">
        <v>42828</v>
      </c>
      <c r="B304" s="16" t="s">
        <v>434</v>
      </c>
    </row>
    <row r="305" spans="1:2" x14ac:dyDescent="0.2">
      <c r="A305" s="20">
        <v>42829</v>
      </c>
      <c r="B305" s="16" t="s">
        <v>434</v>
      </c>
    </row>
    <row r="306" spans="1:2" x14ac:dyDescent="0.2">
      <c r="A306" s="20">
        <v>42830</v>
      </c>
      <c r="B306" s="16" t="s">
        <v>434</v>
      </c>
    </row>
    <row r="307" spans="1:2" x14ac:dyDescent="0.2">
      <c r="A307" s="20">
        <v>42831</v>
      </c>
      <c r="B307" s="16" t="s">
        <v>434</v>
      </c>
    </row>
    <row r="308" spans="1:2" x14ac:dyDescent="0.2">
      <c r="A308" s="20">
        <v>42832</v>
      </c>
      <c r="B308" s="16" t="s">
        <v>434</v>
      </c>
    </row>
    <row r="309" spans="1:2" x14ac:dyDescent="0.2">
      <c r="A309" s="20">
        <v>42833</v>
      </c>
      <c r="B309" s="16" t="s">
        <v>434</v>
      </c>
    </row>
    <row r="310" spans="1:2" x14ac:dyDescent="0.2">
      <c r="A310" s="20">
        <v>42834</v>
      </c>
      <c r="B310" s="16" t="s">
        <v>434</v>
      </c>
    </row>
    <row r="311" spans="1:2" x14ac:dyDescent="0.2">
      <c r="A311" s="20">
        <v>42835</v>
      </c>
      <c r="B311" s="16" t="s">
        <v>434</v>
      </c>
    </row>
    <row r="312" spans="1:2" x14ac:dyDescent="0.2">
      <c r="A312" s="20">
        <v>42836</v>
      </c>
      <c r="B312" s="16" t="s">
        <v>434</v>
      </c>
    </row>
    <row r="313" spans="1:2" x14ac:dyDescent="0.2">
      <c r="A313" s="18">
        <v>42836</v>
      </c>
      <c r="B313" s="18" t="s">
        <v>464</v>
      </c>
    </row>
    <row r="314" spans="1:2" x14ac:dyDescent="0.2">
      <c r="A314" s="18">
        <v>42837</v>
      </c>
      <c r="B314" s="18" t="s">
        <v>434</v>
      </c>
    </row>
    <row r="315" spans="1:2" x14ac:dyDescent="0.2">
      <c r="A315" s="18">
        <v>42838</v>
      </c>
      <c r="B315" s="18" t="s">
        <v>434</v>
      </c>
    </row>
    <row r="316" spans="1:2" x14ac:dyDescent="0.2">
      <c r="A316" s="18">
        <v>42839</v>
      </c>
      <c r="B316" s="18" t="s">
        <v>434</v>
      </c>
    </row>
    <row r="317" spans="1:2" x14ac:dyDescent="0.2">
      <c r="A317" s="18">
        <v>42840</v>
      </c>
      <c r="B317" s="18" t="s">
        <v>434</v>
      </c>
    </row>
    <row r="318" spans="1:2" x14ac:dyDescent="0.2">
      <c r="A318" s="18">
        <v>42841</v>
      </c>
      <c r="B318" s="18" t="s">
        <v>434</v>
      </c>
    </row>
    <row r="319" spans="1:2" x14ac:dyDescent="0.2">
      <c r="A319" s="18">
        <v>42842</v>
      </c>
      <c r="B319" s="18" t="s">
        <v>434</v>
      </c>
    </row>
    <row r="320" spans="1:2" x14ac:dyDescent="0.2">
      <c r="A320" s="18">
        <v>42842</v>
      </c>
      <c r="B320" s="18" t="s">
        <v>464</v>
      </c>
    </row>
    <row r="321" spans="1:2" x14ac:dyDescent="0.2">
      <c r="A321" s="18">
        <v>42843</v>
      </c>
      <c r="B321" s="18" t="s">
        <v>434</v>
      </c>
    </row>
    <row r="322" spans="1:2" x14ac:dyDescent="0.2">
      <c r="A322" s="18">
        <v>42844</v>
      </c>
      <c r="B322" s="18" t="s">
        <v>434</v>
      </c>
    </row>
    <row r="323" spans="1:2" x14ac:dyDescent="0.2">
      <c r="A323" s="18">
        <v>42845</v>
      </c>
      <c r="B323" s="18" t="s">
        <v>434</v>
      </c>
    </row>
    <row r="324" spans="1:2" x14ac:dyDescent="0.2">
      <c r="A324" s="18">
        <v>42846</v>
      </c>
      <c r="B324" s="18" t="s">
        <v>434</v>
      </c>
    </row>
    <row r="325" spans="1:2" x14ac:dyDescent="0.2">
      <c r="A325" s="18">
        <v>42847</v>
      </c>
      <c r="B325" s="18" t="s">
        <v>434</v>
      </c>
    </row>
    <row r="326" spans="1:2" x14ac:dyDescent="0.2">
      <c r="A326" s="18">
        <v>42848</v>
      </c>
      <c r="B326" s="18" t="s">
        <v>434</v>
      </c>
    </row>
    <row r="327" spans="1:2" x14ac:dyDescent="0.2">
      <c r="A327" s="18">
        <v>42849</v>
      </c>
      <c r="B327" s="18" t="s">
        <v>434</v>
      </c>
    </row>
    <row r="328" spans="1:2" x14ac:dyDescent="0.2">
      <c r="A328" s="18">
        <v>42850</v>
      </c>
      <c r="B328" s="18" t="s">
        <v>434</v>
      </c>
    </row>
    <row r="329" spans="1:2" x14ac:dyDescent="0.2">
      <c r="A329" s="18">
        <v>42851</v>
      </c>
      <c r="B329" s="18" t="s">
        <v>434</v>
      </c>
    </row>
    <row r="330" spans="1:2" x14ac:dyDescent="0.2">
      <c r="A330" s="18">
        <v>42852</v>
      </c>
      <c r="B330" s="18" t="s">
        <v>434</v>
      </c>
    </row>
    <row r="331" spans="1:2" x14ac:dyDescent="0.2">
      <c r="A331" s="18">
        <v>42853</v>
      </c>
      <c r="B331" s="18" t="s">
        <v>434</v>
      </c>
    </row>
    <row r="332" spans="1:2" x14ac:dyDescent="0.2">
      <c r="A332" s="18">
        <v>42854</v>
      </c>
      <c r="B332" s="18" t="s">
        <v>434</v>
      </c>
    </row>
    <row r="333" spans="1:2" x14ac:dyDescent="0.2">
      <c r="A333" s="18">
        <v>42855</v>
      </c>
      <c r="B333" s="18" t="s">
        <v>434</v>
      </c>
    </row>
    <row r="334" spans="1:2" x14ac:dyDescent="0.2">
      <c r="A334" s="18">
        <v>42856</v>
      </c>
      <c r="B334" s="18" t="s">
        <v>434</v>
      </c>
    </row>
    <row r="335" spans="1:2" x14ac:dyDescent="0.2">
      <c r="A335" s="18">
        <v>42857</v>
      </c>
      <c r="B335" s="18" t="s">
        <v>434</v>
      </c>
    </row>
    <row r="336" spans="1:2" x14ac:dyDescent="0.2">
      <c r="A336" s="18">
        <v>42857</v>
      </c>
      <c r="B336" s="18" t="s">
        <v>464</v>
      </c>
    </row>
    <row r="337" spans="1:2" x14ac:dyDescent="0.2">
      <c r="A337" s="18">
        <v>42858</v>
      </c>
      <c r="B337" s="18" t="s">
        <v>434</v>
      </c>
    </row>
    <row r="338" spans="1:2" x14ac:dyDescent="0.2">
      <c r="A338" s="18">
        <v>42859</v>
      </c>
      <c r="B338" s="18" t="s">
        <v>434</v>
      </c>
    </row>
    <row r="339" spans="1:2" x14ac:dyDescent="0.2">
      <c r="A339" s="18">
        <v>42860</v>
      </c>
      <c r="B339" s="18" t="s">
        <v>434</v>
      </c>
    </row>
    <row r="340" spans="1:2" x14ac:dyDescent="0.2">
      <c r="A340" s="18">
        <v>42861</v>
      </c>
      <c r="B340" s="18" t="s">
        <v>434</v>
      </c>
    </row>
    <row r="341" spans="1:2" x14ac:dyDescent="0.2">
      <c r="A341" s="18">
        <v>42885</v>
      </c>
      <c r="B341" s="18" t="s">
        <v>464</v>
      </c>
    </row>
    <row r="342" spans="1:2" x14ac:dyDescent="0.2">
      <c r="A342" s="18">
        <v>42886</v>
      </c>
      <c r="B342" s="18" t="s">
        <v>464</v>
      </c>
    </row>
    <row r="343" spans="1:2" x14ac:dyDescent="0.2">
      <c r="A343" s="18">
        <v>42998</v>
      </c>
      <c r="B343" s="18" t="s">
        <v>464</v>
      </c>
    </row>
    <row r="344" spans="1:2" x14ac:dyDescent="0.2">
      <c r="A344" s="18">
        <v>42999</v>
      </c>
      <c r="B344" s="18" t="s">
        <v>464</v>
      </c>
    </row>
    <row r="345" spans="1:2" x14ac:dyDescent="0.2">
      <c r="A345" s="18">
        <v>43000</v>
      </c>
      <c r="B345" s="18" t="s">
        <v>464</v>
      </c>
    </row>
    <row r="346" spans="1:2" x14ac:dyDescent="0.2">
      <c r="A346" s="18">
        <v>43007</v>
      </c>
      <c r="B346" s="18" t="s">
        <v>464</v>
      </c>
    </row>
    <row r="347" spans="1:2" x14ac:dyDescent="0.2">
      <c r="A347" s="18">
        <v>43008</v>
      </c>
      <c r="B347" s="18" t="s">
        <v>464</v>
      </c>
    </row>
    <row r="348" spans="1:2" x14ac:dyDescent="0.2">
      <c r="A348" s="18">
        <v>43012</v>
      </c>
      <c r="B348" s="18" t="s">
        <v>464</v>
      </c>
    </row>
    <row r="349" spans="1:2" x14ac:dyDescent="0.2">
      <c r="A349" s="18">
        <v>43013</v>
      </c>
      <c r="B349" s="18" t="s">
        <v>464</v>
      </c>
    </row>
    <row r="350" spans="1:2" x14ac:dyDescent="0.2">
      <c r="A350" s="18">
        <v>43020</v>
      </c>
      <c r="B350" s="18" t="s">
        <v>464</v>
      </c>
    </row>
    <row r="351" spans="1:2" x14ac:dyDescent="0.2">
      <c r="A351" s="20">
        <v>43032</v>
      </c>
      <c r="B351" s="18" t="s">
        <v>464</v>
      </c>
    </row>
  </sheetData>
  <hyperlinks>
    <hyperlink ref="J2" r:id="rId1" xr:uid="{00000000-0004-0000-0100-000000000000}"/>
    <hyperlink ref="J3" r:id="rId2" xr:uid="{00000000-0004-0000-0100-000001000000}"/>
    <hyperlink ref="J4" r:id="rId3" xr:uid="{00000000-0004-0000-0100-000002000000}"/>
    <hyperlink ref="J5" r:id="rId4" xr:uid="{00000000-0004-0000-0100-000003000000}"/>
    <hyperlink ref="J6" r:id="rId5" xr:uid="{00000000-0004-0000-0100-000004000000}"/>
  </hyperlinks>
  <pageMargins left="0.7" right="0.7" top="0.75" bottom="0.75" header="0.3" footer="0.3"/>
  <tableParts count="4">
    <tablePart r:id="rId6"/>
    <tablePart r:id="rId7"/>
    <tablePart r:id="rId8"/>
    <tablePart r:id="rId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2 7 C 6 B A E B - 0 3 4 8 - 4 7 C 6 - B 4 C 9 - 5 4 C 1 4 2 C B 5 5 D B } "   T o u r I d = " 4 3 d 3 f 5 5 f - f a 9 1 - 4 b a b - a f 6 b - 1 5 6 9 5 2 1 c 6 8 c 0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B C E A A A Q h A V l M W R s A A D / U S U R B V H h e 7 b 1 J j J x H 2 u f 3 5 F r 7 v p K 1 s I r 7 J l G i R G q l p F a 3 e u w Z z B g + D G Y w 8 G U M j G E Y A x 8 M A z 7 Y h z k Z c 7 A B n + 2 D f R j A g D G e 8 T d A f z 1 f L + r W S o o S x X 0 v F s n a 9 3 3 L 3 c 8 v 4 o 2 q t 7 I y q z K L S U m t z n / x 5 b v m u 0 T E P 5 4 l n o g I / O a r 7 z J S R h l l l A R B b 1 1 G G W W U A C q h r p U l V B l l l A i B 3 3 x d J l Q Z Z Z Q K g b 8 t E 6 q M M k q G s g 1 V R h k l h E q o 7 8 s S q o w y S o T A 3 1 4 u E 6 q M M k q F s s p X R h k l R O C 3 Z Q l V R h k l g x L q e p l Q Z Z R R I g R + e 6 V M q D L K K B X K N l Q Z Z Z Q Q Z U K V U U Y J E f i P V 2 6 U V b 4 y y i g R y h K q j D J K i M B / / K Y s o c o o o 1 Q o S 6 g y y i g h A n 9 X l l B l l F E y K K F u l g l V R h k l Q u D v r p Y J V U Y Z p U L Z h i q j j B K i T K g y y i g h A r + 7 e q u s 8 p V R R o l Q l l B l l F F C B H 7 3 b V l C l V F G q V C W U G W U U U K o h L p d l l B l l F E i B H 5 f J l Q Z Z Z Q M g d 9 / V y Z U G W W U C m U b q o w y S o g y o c o o o 4 R Q l e 9 O W e U r o 4 w S I f C H a 2 V C l V F G q V B W + c o o o 4 Q o E 6 q M M k o I V f n u l l W + M s o o E c q E + p F R 1 3 F C E k m R T F o X C U l G c 8 O / 5 E I g s L U E 0 T E y K Q m G R M K 6 L E 8 + t B e V 8 a M g 8 M f v y 4 R 6 W Q h G K i Q Y r p d w d Z s k E i J p J Y 1 b Q s G M d N a l p b 0 u K U 1 V a U m k R B 5 O h m V q O S C p V E r S S q 7 d E I B N H t w 2 a 3 e Y b c j G E o J s Y Z H k + r S k 4 0 u S T s b s R W W U H G V C l Q i B Y F i q W o 5 L P C 5 K C L s g Y d J p k j e t x m p G 6 i r S 0 l G f l L m V g C y t p S S e T E s q o y T Q h a s y g Z A E 0 n F d h 6 W p J i 1 w o 7 4 q K A c a 0 n J v I i w L 6 3 q X H L n l J x f w E 8 y t 3 R I M W t J B M p a K C p G 1 m U c q I V V M l v H C U E L d K x N q H 6 h q 7 J J 0 o F r V t b A k U d k M b 9 K S V A J l d A e K n O h I S H d j y u y D j f V 1 q a i s N N s c u j 0 W l v H F o L z Z m 5 D v h i L m e D i 9 J q l A h f 4 + I R E V K x 0 1 C e l r T c v 4 Q l r S o S o 5 q O S a X Q n K 0 H x I V m L b i Q Q c i R z 8 + 2 7 b k Y s l q C I M k j l J F g m n V D a u y t r 8 q L m 2 j O J Q J l S B C E W q p K K x T z Y 2 V H V S A l n V L W 3 I 4 l + C g Y x c P B S X u s q M k U 6 U Y Y 6 n E V m K g J Z c V 7 B T e o 8 / P I i a 7 Z 6 m p J z q t N c 8 m 0 5 J X x v 2 F P d Q k u o D E 6 o z L i w u y d D E m s T r T k k 8 l d 9 B 6 + 6 f D X f c f 5 7 t 7 M W S z K q J w f S 8 Z G K L k k q u e 7 8 o Y z c E P r 1 e J l Q + B E M R C d U e V i k U 9 E h k C 7 g j E n B E A h d 7 4 9 J Q r S x R z K 6 I 3 B y N y q H m p F R H 1 V 6 q t 8 S g s F J o H f h p I k V B 1 u c p G U N a k L l / P B a T T z / 9 X D 7 4 8 H 2 p q a n e 9 h u w F g / I V 0 + i R l X M h + z f O P i P Z 2 9 v L e x D L C v B I F c k r N + w M i i Z l B q E Z e R E m V B Z C I Y q p K f n s L G F h m e x h S x 5 K O T A E Y i l J p q W o 2 1 J q d C C V h d N G e k D Y g l V y 1 Z D S i S R h i q 1 k 1 Q 6 h d C n F B u J g N w Z D 0 t n X U q 6 G t V O 0 o L L n Q e n Q n K k X e 9 h r t L n m P 9 s 1 v B s J N T S 0 r K M j 0 / I o U M 9 U l N d L S E t 5 U m 1 w 1 a V X C t x J X 0 m L O 3 V a 3 L t e U Q 2 M l X m t 9 n w E 8 j B f 8 x t W 1 L t X E L K e K s a a t q s Q q 6 y g 8 M P J d T 9 M q E U V S 0 n 5 K 3 u j B I h J d 8 9 C 2 1 K I f 8 C W L f W p u R U R 1 y J t F U A 3 X k / 8 E d M L g f l g E o n k O s a P z g 9 s h A y d p d 3 2 x 2 I K 7 G + / P x L + f i X v z D 7 3 B P C x t Q + q 6 m r k 7 n Z G W l s b p W J h Z T c m a g 2 1 7 h 3 3 A 3 Z 1 7 h 9 / 9 q / I L k M u Y x q q O + w X H b X g 7 9 q Q o U r 6 u R o 9 0 E 5 U J e U 5 z M i 9 8 a D e Y m E k + F w 4 4 r u J 0 0 h a m + M K q G s r e G H u x 6 w l a 8 o r 6 k E n F M p V h n J G C k W s Q L M O B y W N g L S 1 5 K b V J D n x o 1 b c u r U C a l W K Z U N 8 8 7 6 D b F E U p b j E b k / W a n 2 l r 5 9 j l x 2 Z M k F / 7 n s b f 9 i V U K r F p I u w f i I S i 3 V d / 9 K E f j 0 x l 8 f o S p r W u S d o 6 2 S S s f l 2 6 c h L d i 2 I G a r d W 7 b w W 2 / 1 b 0 k D X U V Z h t s v 0 b k q 8 G o v N U X N y S h b e l E R + E u a d q j x h d D 0 t t s H R T Z i K l t F Y 1 G Z W B g U N Z V K h 0 7 f k o q K k J q f 3 k X K N L p l B b w k C z M z 0 k k E j X 2 W G N T s 9 y b C M r Y Y k S J n p t I f u L 4 4 T / u t h 2 h g L M L W Y I s S K 2 M 1 l D J O X P + r w m B P / 0 V E e p 0 f 4 + 0 1 1 d I U m v 5 u 6 M B G Z m n 5 t 4 p j V h H Q h n j L G B b B Z H U h N b l V F d A 6 q v s s V w Y W w r J w f o t I q D y f f a o Q g 6 1 J K V f J c 7 Q X F C J Y u 2 m b O S 7 p x / Y U W G 1 m 1 x B X l U p 9 4 f v F 2 V 1 e U 7 + y S 8 P m 0 g J w H W R i H X D O 8 z O z M r w e o c c a 0 f C Z m R u Y U 2 e L D b J u t p 0 + e C e 4 4 f / m N t m n X N R 6 k Y C G x J K j Z j r / h r w s y d U S G v o C 0 e 7 p T I a l L V Y S s b m M y o 1 t l z S g O 2 W m p Q c U q n w b D Y k h 5 U A V 9 W w B 8 d b 1 6 W v j Q b V 3 M k 0 O K P X t 9 J I K x J V m 8 q P K b W f H k + F 5 M 1 D C W N v F U K a f F h f W 5 O q H C r e 9 W d x + f 7 q t / J P / + E F / c a w s W t W l p e l V u 0 p B w p 3 P B 5 X w o V k a W l R 7 1 M j y U R c q m v q Z G k 9 I A 3 V 9 r 3 4 / + s n E S V q l h 6 r 4 B 7 Z c M e y 1 3 6 J Z W K q F J A 9 m h o 0 2 z 9 n K K E e / G w J 9 d b J w 1 J V E Z C Z 5 Z R M L 2 X k y b Q l B g u 1 d F S l E L X o O / 1 x e a C q W V 9 z U r 4 f j p g G 0 2 g w I W / 3 J 6 U i s r M g O X C f e y M p m V q r l q S W m 4 C k p T a a l D f 6 t A D p / e 0 1 I k v L 6 z K g z 5 5 P 1 K r U C k h F Z l l e P a h S R J 9 P M Q 6 G w h K N h M 3 a F U q Q M Y X R 2 i k O G 8 m A T C w G Z W Y l o E S 1 q u Q d f Y f V 1 X V 5 M j Q p r x 9 v k 6 7 G j N Q 3 N J h z f i z O z 0 t t f f 2 m x 9 H / r N j G x m a j M / j s c V R i + q x c 8 P 8 O + P f d N m u 3 8 I 0 G + j 3 h Y F I q Z c z u / w z x s y N U Q I 2 J N 4 4 d k t p K r Y 3 X 1 I A f D s r y h n U 9 E / 5 z 6 W h M F r V W v j Y U l v c O x 6 W m w h J s b j V o w n t o 3 7 n Q t S S N d b b B 1 Q 8 S i u I x v R C X G + O 1 u r 9 V k G o r U v o c W / A h V k U o J R u p L b U r p J e m 9 A Z h i c v x 9 o x 0 N d P o u / X 7 v c B v v 3 k a 3 Y y O q A x n 5 F 1 9 f 6 f m g c V 1 k X / 3 m 6 / l x C v n 5 c 0 + W 5 g j a m 8 5 u E g N H B u c c 8 Q C S w s L 0 t D U 5 O 1 Z 3 B 0 P y e h C l t j 1 I f v 9 / f t s u 3 2 7 1 g 8 w J Y 2 Q K l W j Q + m f J b E C f 7 r 5 8 y H U 6 d 6 D 0 t 5 Y r R V h Q k b m M n J z x K p 2 L J F g W j 4 6 H p e 7 Y y F p q 0 1 J a 2 1 a L g 9 G 5 R 0 t l J c H I 8 a z B o K S l F + d s n Y Q C b O m N f / 3 Y 1 W y k d g q W M T c c c 9 C g V N i c C I m H 5 x U l W y n N l U Q F r Q S + P Z 5 V N 8 v L Y u L C 5 K K r 0 q G 9 i 1 l l N b 7 c q a v V m 2 8 i P z p Y U i e 3 v p c j p 5 7 V z 4 8 4 X u Y v m 9 M 1 b 4 K g v c 8 I J U g H B K Q 7 8 k m B M e W l 1 f k y m i r d z Q / / L 8 F 2 8 l k 1 2 x p b p h 3 Q f p C r M r w h m o D P x / n R e D P P w N C t T X U y e l D n Z p J C V V / A j K 5 p D Z H 3 B K J 5 X B b U o 6 o X U S o z + e P I / L e E e u B Q 1 J 9 8 y x C / m 7 i v c M x V Q + T 8 m R W a / L M V g 1 e K I F a K l b k Y H N E q s I p i Y S D R u X 0 e + D 2 C w j 5 x T f 3 J B S t l q 7 + 0 1 I R D R m H Q n U k J W / 2 J i W R j M v s 9 J R M T U 7 J b K p D F p P V 8 g 8 u N J s o D T / w + E E i P w E S S j S O G S n u q Z d E d S D B 3 H V P Z y O q t v r E 4 S 7 w 3 9 t P K L s 2 K 5 s 3 2 L B K L F T f q v C 8 S v G / / E Z i J d T D v 1 h C R b R 2 f v f 0 E d 1 K y P B s W m 6 N 2 J r W 7 2 y 4 0 B u X x m r C h T J G b c q o D f O n R 1 H 5 1 c k N i W m B / H w g a j K U Q o / N 0 K a S a 1 X z d S 1 h C 1 a h R L L I y K 9 P x b 3 t F w P u 8 + n l k M w s x e X 5 4 z v S 3 d 0 p o + t t 8 v b R s J G u D o s q W d P p g D R 5 I U 9 g Z S 2 u q q F I Z 9 N O t d V h f G R E W t r a l I T T U q f 2 V m 1 d r Y w M D U l 3 7 y F z P o l H M c t T S J T H F 0 + 2 J N x u 8 J M K + A n F N n v k E 5 K q U i s f V F g q u I b K a S O 5 / l L x F 0 u o V / q 7 p L m u Q t K p h D y d D s j 9 i a 1 G 2 e q I G u W V a T m j h j + Z 8 + W T q L G N H D m a a 9 L S U Z f W G j d s C m 4 2 i i P R F t o r l + W 1 / v y F u B D g a l + J B e X K 0 4 g s T D 3 X 7 0 v K x V d 6 p K k G l S 9 i n C k 9 T T b k a T f J R x s U b U + 5 w P e x + J 0 d c z M z x t U e V R s L t X B a J V 1 b R 7 t 3 1 g O / 0 9 X X T y u 0 0 t m y k X Y D 3 k 0 a l h 3 8 v 2 H b v E s 6 J W 8 c X J D p t U p 5 P h u U y k h C a q K q Z v w F I v D n W 3 9 Z h G q o r p L X j n R r J s R k d S M t n 6 k K 5 4 j E 0 l y d k n P d C V U f M i a M B 2 d A Q L d v j u w 0 r i m c O C Y + H 6 g w d o 5 1 p 3 s n i 0 J G 3 u 1 d l N q a 3 P F z h Q A i P Z 8 L y e O p s K R U 3 Z o c + E Y a u k 5 L T V 2 T F s q M v N G b k K / V 5 g t m Y p I O R F W S q i r b m t T C J 8 Z b y W v 7 C Y Z q F / X s J Z w Q 6 6 u r U l 1 b a 9 z n S V 3 w 9 m V j Y U 5 J 2 N x s r o d s 3 I N 4 Q b 7 P J E w g a N r B A A 4 Z S L + s E n I 3 Y n G G d 8 s m k g O b 9 R U p W V j L y O t t U z K + E p X R 5 R r 9 l o x q F k u a R 4 U 3 i v 8 U 8 B d F q L d P 9 K v t o I V P a + 3 L g y G Z W 7 E k c k t n Q 1 p e O W B V r s t P o 2 o z q S G u a g o u 7 W x 8 c C w u g 2 o T Q D p + S w g Q K s 1 + 8 P H x D Q n D 3 H 0 g r h J S z S F D p k e T Y V l b W 5 b p x 5 e l 6 + z H a s P Y w v u a V h D t K l G n V k J y f 0 Q J E a j S S k Q z T 2 3 G k C 6 p Q K W S z N o 3 k K q n O S l H m x 0 Z c g O P X 2 X V 9 g p g a m J C 2 j s 7 z f b 0 5 K S J D c w V 3 u Q H F c H i m q q Q S 2 G Z 0 f e L 6 3 v x D i l V Q 3 O h R m 2 6 d V W n s 0 m G 6 o f j i C i P Q z U z 8 m i + S Q / q s X B a p f N f j r Q K f H b r 0 U + e U C 3 1 t X L m k G Z 0 J i 4 L q 2 n 5 6 k l 4 m 1 Q i 6 v v t / r i S x z o a 7 k + E 1 R 6 y v y X P 9 J J N E P X w i + M x c 5 z C Q J s O H f 3 2 g 7 M d y 3 K w e X 8 q X l K J d H 1 E 1 b r 1 o H Q 1 p u R 0 Z 1 I l U F j u X f 2 D d J y 4 J B W V 1 c a h Q K A s c X 3 O 1 Y 3 k w N a b W 8 X e y x g i 0 m 2 e x l i + B 1 S k 5 q W t P i g n u 6 0 H L x 9 W l p f U d t q S V H 5 C g U V c 6 Y 2 N 3 t 7 u 8 E t E R x T S P a 7 v O r U S l A G V v A m v Y r O n t 8 j E 9 e T j u 4 d j c m c 0 J P O r G f 2 2 h E w u 6 k k l F Q R t r o t p 3 v 3 0 n R Y / e U K 9 c a x X a i q 1 s K h U W l x L y 5 c D 4 U 0 i s Z A t H x 6 L G c f C F 9 h K v j T / S I l D 7 Y 9 a 8 n Q 2 J L N a g / 7 i R M z 8 D v z u f m E G d i 5 c 6 l s w N o d T g U q F v / n 0 n o R q D 0 i 0 r t M U v E 9 O q m q 7 s i L V N T W b B T U f / I U 6 G / F 4 z D g g O g 9 2 b b t P S t P V S c K l x c V t D c I L 8 / N S o 2 o i 3 r 7 d i O m 8 h A 6 k L k 9 w z 5 l f s 9 E Y 3 O H 3 D y o 0 / c 1 h A 3 d N l V Y e e F g 5 + b v 7 U W N X 4 Q V E c r H N X a N a G 7 b U / b S l V e C z 2 z 9 N Q h G 9 / N 6 p I 5 o x q u K o T f H Z I x p d V a q g 6 y g g x U m t 1 X s a k 8 a x s K g 1 P X b S m 4 f i R n 2 D S G B M J d C T a d p / V K X T 2 l J V c 6 N m 0 R 6 E G 3 1 X + H P e h 1 + e 2 N B C Z g v Y + t q q C e U p B V b V z v n u u + 8 l 3 P W R p N d m J B Z q k c p w Q t 4 5 q u / r a 4 T N h + y Q o 9 1 A v B 9 F m f R 0 J C T w 1 t 9 O B Z E h l B 9 c j w e Q N Z U J n s B Y j P a t q H H y j C 4 E T Q w k I M C 3 T x e a K E h q 1 E A k a 1 L X a B E O k O p c d 1 x a a 1 C 7 a W Q X u a t a A 3 m M C m j I Z Y i V N r Z x Z 4 v q m D 9 R / C Q J 1 a D G / b n + A 5 q A a h + o q v O H + x E z o I m T S k Q H n O + J m z i 0 n q a U N e h V A t E 7 F r U C N z J q Q l i l l s 1 a G w m B d w 8 4 r 9 8 m 8 h A n F + o C c / L 2 y V o t B N 4 B B f Y I h X K 3 W r w Q T E 5 O y c Z G T A 5 2 9 8 j l h 1 p 7 h K v l Q n 9 S q r Z 7 r / M C p 0 K F 2 k U U 9 O z g 2 H w g P U l j f r O G 4 0 I l o c P a 2 t q e N h S Y x 6 P Y 2 G S I 8 Q e V Q E 7 1 z I Z f M v p B 3 X R B K 0 J i I b 8 Y U O n k 5 T P 5 A q G s e u 9 J K l 1 z v K d 9 Q 5 / z k y u 6 S G E + 8 q e z v H a 4 R 8 n U I a l k z N S i S T U 2 / G Q 6 p P b E e a 3 N C E a F T B x D c o 0 v B U 1 m / v l R h S E M m W r b M z J y f T h i R h E C 1 J I H 6 l N y s U 9 / R I Y U k C k B S U l t e F X e 6 V + T g / X J b W Q C G P c U l g 0 G n C g A 9 y e 2 S x u + 4 f n z 5 1 o w F 6 S n p 8 v U 6 B + c j k o 4 s 7 Y r m V D R h p 8 / 0 + e u G 5 U O z 1 2 V v g t k c p L c n 7 a 5 w H u j K o I 1 l b b b U E D a g B q V 0 N w H y d O t e Z I P L g + z g a b A Y d q i L G i n 0 v f V e w Y C I X m 1 C / u R g F s q L O v Q G J 6 M S G e 1 / 9 t + G k v g 8 9 u P C 0 u 1 l w w y 5 N 1 T / S p Z I F F S a 8 2 0 L G n 5 J C z I Z Q Q E e a s / L n U V G d P 4 O q t S h 0 Z O R g x a V 4 n z w V G r 7 g G X c V z T 4 p E J L M d o r 7 I N u a g d C 6 r f 5 0 M o k J b 3 j q Y 2 7 5 k P d D l / 4 1 D C k H x q M S H d L Q W K F A V 3 n h y f 0 E K V l q 6 u g / Z g F h Y X s G X q V O J q F a 6 v u 7 y 0 Z E g M c f K p e a h v p G k o G N r y 9 i 2 N S G D m t i Q P / d r U / D G V h l X V V U a y U h k s z M 5 K Z 9 e W j e U 8 g b j a u c Y f O e E H + Y W E + 5 p Y Q y + E a y 9 k 3 4 c K D o f R 7 d G I 5 p F 3 j n z X v 0 g w J R t x P I B W 7 X M q Y F i P n + 7 Q 9 0 7 t r Q 7 / U A j 9 8 / / m v / 1 X 3 v a P B j q l v X + m X x M w b t Q P F g x T + g 9 B j J M d S Z l e C c j b h + O y r G r e 9 E r Q u J H x g n 3 2 m P 5 N A W l R Y l G g / R E D w B 9 6 g + e v S s m x M L A i L Q e i Z k w H J B 4 S A W 3 N r w a q J S D v H l V 1 K 7 p 3 A U G V n F o O y R 3 V + 4 N a s G o C S 8 a 2 y F X 4 H H j W 5 4 + j s r C a k q d 3 r 8 j p 0 y f z O j g q K 2 2 h N 5 W g A j v H 2 V S G N D n s K + 6 F s w E 1 z j k M f v M / f S h V B 1 + R x r 7 z 5 j d O T e U e k N M 6 P o I y O z N l t p 0 q y L X u O p w Y 2 F C k q n k n B c f J p 6 W N 0 B Y Z C o R L o 4 n F k K x r / h B g v K k y 6 j n O u m Y P c 6 V 3 e y 5 B s j H E Q J 0 s S d D n F P k x E f j 8 z o 8 r o d o a a u V k d 6 s Q 8 U A N R C b + X s k U D S l B U h n 5 + H h c / v g w K k d b k 1 J b m T a j r C J 8 0 L V x M g A a P Z F C T i r l A q 5 m T k f + r / P y x d 2 M v P e / f m 8 i t w l F c r Z V q e H e h + + i t q c m D 6 r B Q O E d X o j K 1 1 9 8 I S 2 t 7 X L p f J c 0 5 O h u s R d o A N 6 t r W m z 9 H n 4 t / 9 1 n / z q f / h / p b H / D e / I d m S 7 y a 3 3 L r + 0 x W l B H y 3 y j C c N L V Y a x 0 S x c K Q 6 3 Z m Q 4 f m w i a x w z R 6 A d E Q i M R S b W T s p 5 d l X D E X d X 7 8 g l V q W 1 n 1 R G T 8 G b B X z I 6 G 5 4 + g m m b 4 e C M p v 7 4 T l 6 t O w n D 0 Q N 6 L + k k q k h J K K N p u I 6 t c j K r F w d e N 6 R V 8 / r p I L i R R L c E 1 u M o 0 v 2 d p 7 c p G Q l o z 8 6 7 b / R 8 b + 4 b 8 x U q m p O r N p W w G T O U W A d 8 g H b k V B S S p h Z 1 Y j E q y o k 0 y 0 S e r q 6 o 3 E O d Y Z k o 8 u H p b z J x r 3 R S a w q D Z U o U g n V a p o E j X 0 n v O O 7 E R 2 Q 6 + V b L Z z o i W n W y z w A C K l q C C Q y H S 0 3 A 8 s Y T J y b y I i Z w 8 m D J m 2 N A u i 4 E l L l Z B G S g a N R m N G m H J 2 l S 6 D i 4 1 S E V f N Q N X 0 H x N q S v w 4 f 9 0 H e u V M q 9 p L i Z j c G A 6 Y / j G / O r G u 0 i Z m 4 v B o p A 2 F M v K n R x U m t O b 2 a N i Q o 7 M + J R 8 e i 8 v H J 2 I m s o E 2 j t t j E f n m e V T u T + 6 s H b k P 6 G j Q W k 3 X / / y j I / L 3 3 z l j j j E g i i s e 1 L J O h f E j X y c 7 g A s X V R R J i Z o y t R S U 6 2 r P f T 4 Q k T 8 + i M r v 7 k X l 5 n D Y 2 H G 3 R 8 L y d G Z L N a M A 3 b x x W 1 p a W r w j x Q M 7 K B + I E n E S E j y 7 8 u 9 M T 6 S A 1 + a U C y b 6 O w e i 0 Q r T P L A F R y y 3 2 P R 7 U f C + R L j Q c 9 q q 3 1 v v D 6 m C j l S O W G o f 2 m 1 N V 7 3 g + k S T 1 G f W J T E z x J f + O H 9 f 3 B n Y e u s f C K e O H J H a U F w e T N D F P G Y y H w c A h T + q k g i V 7 1 c n Y 6 b X 6 P t H b F Q D j b M Q C N s J W 4 n o h u P t a g w r B 3 Z z G g z P B 0 0 0 w i s H k 6 b Q 4 4 z w g / v S y T D 7 u M M z J Q H D H n c 1 p e R I j h q Y e w 7 O a A 2 Z p e p g q 7 1 / N G H e P R f o Z 3 T j + n V 5 5 e w Z E + 0 d j 2 0 Y t T C R S J o o c K R C I h Y z 8 X e 0 e c G N b M K j A g V z 2 E 8 O O B 1 c L 9 y v / / d / K T O D 1 + Q f / e v L Z j 8 X c o 1 F k Q v Y Z a i v d f X 1 + n 1 b H 2 j c 2 L r c G I 2 a d s F c g c e F w n 9 f B y v J U P e s 2 u f a q J w K 6 N Z v H d p Q d X R J N q q z g n t / A A S + u P v D E q q 3 6 7 A 8 H B V 5 u 2 / d 9 G o l E V Y 2 G H / B R j O 8 2 R u X 0 Y W Q k k B M A U Y 1 u z c e V j J Z F Y s C j L e P j o F L m m m T K h X a 6 9 N y s G F n 7 j H i E K 7 Y H q 3 x I A w D Q h L N f P r A 1 r V k + o 3 B d T l 7 q N q 0 1 m e D m p L 3 Q p 2 B J N m g D P E O u M K r V E N i D L 5 e h g D T c 4 Q F z a g U Z F j m y Y W A v H E o K d V K X n D 3 z j 3 p P N g p L c 2 5 I 8 J B r n g 7 7 B p I N D M 1 Z X r Y V v q 6 r W + H d Y f j e M C J 8 G / / 5 U k 5 8 0 / + D z n 2 z j s 7 7 u m Q q 8 v G X l h b J Y p j q / H X d M G o s n G R S O p C Q F r t T N l 8 p P J s K E c s r V T S b P v W n D v V E d P 3 S M l M e u 9 2 t F J i p 4 7 z E p G u P C I P R g P y 0 b E 1 1 X W T c v V Z S N Z V P X + q h Z w W d m a n u K I i v 7 2 O 6 G M K q S U S c X p H 2 q y E o Z Z i f U 1 V K 6 Q U 6 p S f T B R + B y L I D z Y S + x e R J 9 O M 5 J r Z J N O Y P g 9 A 2 A v H q n K S C f C b M w d o X M 1 9 n v a v W i W M G W p Z b 2 3 i 6 m I B u a U q K v b d + d 6 E k a S X j i c 2 y U T t / u z Z k D R n d T n P B k 6 C b G D X 4 H X r O H D A k A n S U M D w v m W r g C 4 C A p J Q 8 M 5 + 9 O E O M v F b S A p 2 d 3 D k B m T C R e 8 A m c B e T Q 1 + 5 L v S r 7 J u Q d U q J V r A F F 2 2 U f m U e J t r u 2 C P D W u F 1 i J Z b W s v G f p W 1 A I v f 0 l G j 8 j 6 e k b F 8 a r J 3 K m l g L z e H T c F k L Y g A k T n l E S o f 1 e f q Y G r t f z 7 R + J G x a O x 9 r 4 m E E l / q t O 6 f 1 x k + C W 1 p / x g u C 6 H u d l Z W V l Z l k h s X J o i S z I 8 s W z a b d b X 1 6 Q 2 s C A L y + s y / H z I F C o H X L G M / M P o R z n z M w v M h o G d R B + m V 7 u S c q E v a Y h 1 V l X M e i W a f c v t m N H 3 e v 3 1 V 2 0 B 2 A X Z Y z z k A t + D K o i L H J s i G 5 x P x N Z M 6 E 8 g x 3 l + 6 / 9 M 0 m J + b m 5 b m u w F f 7 g S M N L p c X G S L h + y S W X J 5 J E K + w k v g L G n 7 N r Z V x B s e M G G Q j V n l v n l D 7 I Y 0 + F l L h i S y e h h r c U y p m Z G T B P P h R S 6 N x 4 y 0 d 6 4 r 5 u 1 N v / V C R t p Q O 2 2 q p n C V C 9 4 9 W J J b J y M s a v o j u E a a l / v S R i H x V y O x l m G 3 W p W g 7 + p o V b e P t M q z Y 0 1 0 t t Z Z x p B q 6 q q p b 6 h X l K B K u k 5 1 G s K F e 1 b d J 9 A 9 6 d r + a P J k L H l 7 o 4 q y X l v z V h s D G p z 7 B v u T + w d I w m d 6 5 i z z h S v d m 4 k E H T n K x l g Z 1 y / d l N a W n d 3 R u C S z q / O W f A u u U m 3 9 X A G x f z 9 / / L P J F q T n 5 x 8 H 6 C Q k h Z N q o Y 6 e w 1 n A 1 E Y f D / S k I 6 L e + H 2 W G i z S e N F 0 d + 4 I k 2 q u m 0 j F r f W x R L L E m h j g / i + n a R 6 P q / a y d i a N K U X 3 c 9 e 6 q J P z n G 0 R A s f l q z o M 2 Q i Y 6 j 1 H k 0 G V X 1 K y d / d s / F 0 k O F k R 0 L m t U C 7 6 G 9 q O M a 0 w 3 t H Q j L o / i 9 P x M x t u 9 U e Q s 0 7 q 2 o Y 3 d V B s z e u n A M F P t c Y d g 4 0 w P K L + u i W d E P b o S H 5 4 V R I L h 1 N y C v d S T n a l p L p F R t p Q G H D Y E f l o p B y / 5 q a G l O g I a k r g H 6 s K C m I c k B K u O + f V w I y 2 H 9 2 r Z 6 N + b l Z b y s / S N 9 c j b p + o P b N P r s j 5 / 7 z / 9 4 7 s h P Z d h P x k N h C q N a m A R g v n x e v 6 H o B Q + b R m Z g 8 m 0 7 K w P D S t g L P G B e l w u h K r R y p m z R d W L a e Q U n w r T R v G G M w N n X b E s o s k M s S r K m p 3 k y y 0 J B S F d o r m y 9 r C X x 5 7 8 n 2 0 l h C p C o O a 8 1 B z Y 5 + j y F p X b k s r 3 b F Z X A G V S k g t d G 0 k Q o 4 C N q V J P S f a a x K q + 2 S M L a L p o v B q q p V j 7 T A I 5 n y Y S / P F 0 j g 5 k 5 u T X 7 m g L p H I c K u e l n 4 7 u o 1 O X 7 q u N R 7 4 U L E F h I J D / h / X t X e 9 Z g a 2 x K S S V W L s c 2 6 m 3 a q X 9 l d L b b D S z A F Z f A f / 3 f / m / y b / / l f q P 1 U m q j 4 b F w f C a v 6 b i M o S P v n c 2 F 5 v I 8 G 3 l z g S z 4 5 F T O V 0 k q 6 Q W 5 p J Q s M u U x Z s u W q s T I p J 1 o W N F 2 W 5 c F i h 9 r m 1 m F h n R c p L W M J a U y P S m d n i y x H 9 l a l 9 4 u X Z k O l K y E T B r i t m f 1 k I r L 4 5 o j t P l 0 R 0 s K i a Q O Z i D a u q 0 z L r z U B u Q a H A G S i O w C e v i G 6 B n i N q b n a c W 0 k w t 5 s o J E 4 m 0 y A q O d 8 Z M J b 9 6 J Y R m J p w X B k g r y 3 R r c e y J e h + l Y k p k y Q 6 T k t p D h V C K / R Z N u G Q t p 9 l p c W Z X R q Q W 5 N B l 6 Y T K Y A 5 w D f A J k A k g 5 J 3 V J V W J B w I e C p D E R j 4 h V X R + T j E 3 F 5 9 z D N E Z p a p q i x D q i G E z K R 8 f f v P 5 T 3 j y b l k B n 3 k O J t L t I K O y Q j S r T v n u q 9 Y q i t 9 n i p l x c v J b l Q 3 a 8 q g h J B a y w y 3 k 8 m 5 l L C 6 Q D Y Z 0 i v D a 9 s M N r q 6 G J I b q i R 7 0 A Y C p 0 H s U 9 O t i e N V 5 D x 6 R g C e X s e Z 0 z c G Q O Z 5 O r y 7 g f 2 C R j x P H 0 O B N j m A p J r Y u n F k 2 r w y a C 8 9 v q r Z v u 5 q p e L K o 2 O q V q Z D Q o P b w K 5 s c U Y U M a U C x / y 9 6 T d u h B V 7 W + / v C 3 R Z P 7 Z M H B A 7 A X r Q c y d q M 5 W R H N w q K 8 p b V w d A b M A z + b q 0 r z U V q T l V N u S P t t Y U Z o 2 d n k 6 F 5 H 3 L r 0 j t 2 / f l a M d a b l 0 j I F s r E 2 V z K j q W h u U t r H / T 6 4 8 i 0 r N x o y 5 Z 6 k R + O r e Y O 6 q Z 7 + o 6 V d j H T I R M b 6 d T C w W G X m j Z 0 M W V x m I P y U P p n D l M i t 6 Q k 4 f V B V R 9 X O X S C 6 w k 6 G / k F Q M V o k j I h v c + v L T i K m 9 y H v 9 q V m w 0 / w B s h Q M a l G 6 W p / t 2 i r M 1 L S 4 1 7 G f X g b W V V x / 9 q f P 5 e / 9 J 5 8 Y K U u U B p N R G 5 X X c 6 e D X G 1 P 2 U A S 5 w u k 9 R O K 9 C a K H W 9 m a + P 2 j o I O 2 E Z 0 + d g N 5 A f S x 0 i F A k B e E N k y o Z K 1 V K A n Q X J D S a Q M 5 p 3 r G 5 r k i 2 + f S L L x F c 0 7 f a C q d q w / P r Z m 0 u f J w K D 0 9 R 8 y + f 3 5 o 5 D E V A W i 1 3 c q P i v V V f W y p m r 1 a 1 1 a V u r 2 H s S z G J T U K R G s s 2 T K p e a x M P M D w w f r p g k O J f D y 4 W y t H Y k 1 E J b u Z h v V j D q G A e w y E I 8 R Z E I V 9 J O J B m A 8 g A B C Q C Z A + x S 2 C T 1 z s 9 t D e I 9 H U 2 E 5 3 L a 9 x q W m f f / I y y E T m B g b l 9 f P v 2 a + K Z h J S i Q + a c j j J 1 O h o I D v B a Q K z 2 K C g H x k A n t 5 E s H E + F j B Z A J c + q q q g c x 7 V S o w f u L I J I 3 I d d L c 3 K L 5 m J I T v T X S G 7 x j h i r j o b z j / F r Y V D Z 4 c a n E U P t Q A S N p L Z h 6 v r s m J u d 7 q E g D x v Y L r 0 y b s l u q B S U z 9 5 k i l 1 B t t 6 B J O c m U T S j A E F l I g Y + O x Y w a w 0 B B e p l R 9 T 4 5 u W E G p A R 4 8 X D R O u 8 T 3 R y I M v c D t b A + v K K J y b Q 0 d J 2 w 1 w 5 M h r X 2 p y B l z M w X f v c 1 f X 6 Y H + n Z T H C b 1 H I o o s w U B Z 5 7 + 9 Z d a f V c 5 W R 4 a 1 v b p i Q i r T C 6 Z 2 e m j Q d x L + z m w X R I a j 4 U g r 2 I w r v 1 H O r z 9 o r D R W 8 y g 1 J h K N F n J v m O p 8 O a T p X S 1 d 2 t F W l K u g L 3 V I J t m D C 0 x + O Q K C A d H R 1 G S i H R W C 7 S e D 9 3 W X o 6 G 2 R U K z f r l Q 2 a M e 7 D q 3 h U b T l + 0 a U k M r m 6 t U 9 W V t V 2 U e O F D P C T y Q 8 G 1 C f q g f l Z i S R A k j D a D 9 0 v H O g A S N Q C E o o R c / 6 s q h 6 4 0 L d d e v R W T 2 2 O g 0 d N y F h 8 4 J n a J u d 6 b E a e 8 Y U Y u X e Z W Y x L e y 2 R 1 / k l w 7 D e A 4 l X K o x p B r 7 1 z s W 8 L m 4 y F 7 u p p b X N O F X w T g 0 / e 2 p U F 7 x U f j C 8 V y 5 w L W 1 j 9 N 7 l 2 3 I 5 X b L B b w B k p n 2 J f P P D 5 G H W s W I A V x k 2 r J Q g X x i L E b c + B f j 4 s W P y 7 N m w X L t y R U 7 U P Z P p p b R J b 0 h 1 5 s w p u X X r j t m + P x m R m Y 1 q 1 Y r C 0 t P T L Y v j j 8 x x m t 5 x V E i J J u J + Y U I F o z W C X Z t I 2 F n O / W R y C y A q o q G S A S c j 8 v v 7 F S Z q n I j x r k Y i C u y Y c + D h R F g q g 0 k T g j S 2 G D J O C d q g / F h Y W p e K u h a T Y Y B Y O Q c i J Y j 4 z g Y u X d S b z u a o z K 1 Z e w B J a o J Q d X H v u a 7 p 2 t N s h 6 4 q B b j / w w e P p K 2 t C F 1 d 3 6 2 n r 9 9 I M l Q W Q x R V D 5 l H N 5 / t h E R n s B i 6 h v B t g P z g + f n A M G I A M t O + B L H J P 9 I K 0 D N 4 P + F I f r z 3 k t R o x q Q H 4 X B E W l q a 5 b 1 L 7 0 p j Q 4 O 0 r N / Q s m j z l c k R G E v k 2 2 u 3 5 Y 1 D a T l 1 r F f W Y 0 m 1 2 a P S 2 n t a 0 2 z d p C / E v H 5 v Q e J r R F S 8 G H C U k H / 7 X j b S b f o B t u H W T y A / O E Z X d Q a V p L 0 J O 4 g w n Q f e 2 A q Q p q 0 m J X 9 8 W C G v d C 7 L 7 Y l K M 6 U m g 6 7 Q 5 d 0 b Y G i r B g 1 X 5 6 3 5 C I D N l i 4 U S O f c a F V V 8 9 R B W z P b R k t s O T t 4 P u + Z W F s 0 E R B 8 T y k w O T E p r 7 9 + z l M x C g M F 2 Q 9 U P N R D B m B p a m k x s X M r e g 0 k c u A b s w H 5 n A p J N E R 2 r F 9 9 w 0 5 P I e / p V O 3 8 7 V z F 4 d J L I h W 9 u j E P G u q x E Q O m r 9 m b F 9 + Q g w c 7 j W Q i D 5 l 5 c i H T K V 8 / 0 b x I H p A b 4 4 3 S W U f / u Y B U V t d 5 B d m S a u D Z s v 5 v m 2 r 2 u 7 y Q h E p G + 7 Q m s D V h P s n E m g c x b C / A C M d T x / G J p Z B p Y 8 G N T r 8 n 1 I v P B u u k q 4 F B O f R i X Z B q g G e 4 Q k l o T z b o p k H 8 H e 5 t o s 8 d e I 7 f 5 v h S 7 b H 2 2 t x k h F Q U I i I g I B u / R T I U 0 5 H P D w r + l c v f q r 1 U n C d p r 4 J M l A U D s q A W 8 4 7 z s 7 P S q I b 6 b k D S u F g / m j N o o y I 9 a S B + 2 U C F J 6 7 x Z Q C N o r q q U t Z W 1 + T 5 0 L D c u X P P R L R c v P i m j I 2 M a d 5 X y S c X O i W R q V S q B E 0 6 I K F w p V P I k F B G o u t 6 I x m R m 1 d v e X f e H 7 i r r o p f A j V 9 p u H W L 5 l Y w M 6 1 y N K G j X 6 w X j 5 7 n K 4 V q I C 4 t k 3 b k R q Y u K 3 d 7 B I 8 K Z F g h K N A X l W H 3 y K R G F a Z + D t A R z 8 H 9 y y H X 5 x A 4 m 0 / l g 8 k N J L B 9 a j l W 6 k 4 U B E 3 p e U u G N Y M f v + D d / K + e y 6 M D g 3 Z D C 4 Q X J t S y b N X C J I f F L i Q q k q A P k 0 / B N 7 u T 8 g 7 h 5 m 1 0 T t Q I k z P L G j F U q l p H J S 2 1 l Z 5 6 6 0 L 8 v D h I 1 N Z v P L q K 5 p P d q 5 k R x z z x 9 o s L k T J I 5 W e S 1 Q o + a a Z E 3 i r r B e z 7 E t C B a s 7 j U c P 9 7 g r Z B R c t + T D x b 7 t z o A j W Y 2 a H 5 2 k 4 X f r P C r K 7 Y k a u T y Y u 0 C O q F S 6 P h w 2 3 T w + P M 4 E A f b 4 6 Q N W p a P P U D G q 1 l 6 g 0 H I / V E T W f A v S w R n 3 f t B W 8 v T p k H T 6 h j Y u B A e 6 u r y t w l F f X 9 h w y X 7 M z 8 6 Y 9 7 Y F 6 Y c B o 1 X 9 Q r U T p v w 5 1 Z m S 2 P A X 3 p n 9 Y z r R a j y m k K K m p t p 8 D x W g J U p A 3 n z z v H z 6 6 e c q n b S 4 8 6 3 m O A T a I p N m p h 7 3 F q U E A 6 Y G l n I 7 f / a C 3 l X / L 2 Z R t W F t o 0 I z w w 6 o k o 9 M / m 0 H h g T z A 0 8 f o N / Q e 9 0 z + j K 2 I 6 C R A P r z 9 a R 1 g a c y A R m a C 3 m e H T F d y Z F a q H 4 Y v f R X A l W a Y a Q Z s W 8 P x 9 V e a n + 5 P T b J E G w a J B C e O V Q 8 F r 5 9 e H h E X j 1 3 x l x T K H C v F x I 6 5 Q d 9 p l D 9 i g W D a f L e v G t s Y 9 0 7 + s O h t W p V X j v V L R c O v b h 9 x b z F d N N x d i R e v L m 5 e Y 8 w A X n r g 1 + Z c r E p i b z j Z l / J Z C I u z L a u q S i 1 o F 8 b 1 M o + o + W K 7 C t i M c 6 s Y p Z 4 s F v t p i 0 n B M g m T y 4 y A a b d x A H x 1 W B 0 M 7 I c t Y 9 E Z a Y H J 0 2 Q A A x a + Y 3 a X U g d z j O s r + u 8 h u e G + V / 9 j g m 2 6 I f 0 i T f h G R 0 S f 0 h A B G w b l l X N 2 I F H A 9 K m N W c x 2 I 8 0 L a R N K h t U W K Z g K V h X V N r m B 2 N b e Z 6 / U i O 7 T F z 5 + h t p b 2 8 1 A + U Q 1 f 8 i X l X c 6 D Q 5 V K o t Z a D k a F K b c l a 1 B 7 6 v o 0 6 t J + x H f c Z O U r F t j x m F z T t H 7 / D r N y a 2 l f 2 C l s s P n + c u / T m Q q u g V K o F 4 3 A 7 5 R S L 5 F 5 C d c A 7 u O A n n 9 8 J B E j x 6 f u C p + 8 r r P k 2 Q 6 O H W 9 L a I h + x w H U A 3 9 I 5 6 f S f d X s / q l v 1 D 4 8 7 t e 9 L R 2 V 6 U q x z P X r H 2 D G m 6 s b 5 R N K l o q 8 K 9 v h t M H z B d F 2 P / O e C y p g 8 V B T S R T M j E x K Q 8 H X x q K h j U z B r N m / a O V l V V 6 2 V y f E z 6 D j M L p R 2 H n q 4 1 + 8 F 7 P X P m X V 3 7 m 5 m x U i v 9 h w 8 e S m X r U T P L v x 2 D w g 3 v z D Z t p l b L Q s N I p 6 1 z j R A l I t R Z + l s S 0 t 7 f b + 5 Z C A o m V K i u V 3 A I 4 e M v V t X L d Q y c 6 k i a 8 R 6 y 8 c X j q B z V c 4 w U 9 E Z v 0 g z 1 V U g N h q e v q 2 H L G 1 g o y E h 6 3 p Y C e A S / v X p N f v m r X 9 j a r 0 D s 3 h 0 j N 4 a e P 5 P e Q 4 V n 9 n 7 B N D d 0 O n R N D / k A W Q Y e P 1 F 1 P C E H 6 a K v E o O 8 r / R U 0 k g k L O O j o 6 b i i E S t N A d I T P + 9 G U Y M 8 w B t p h C 8 1 b c V 5 j S n t i H S C S y t Z + T G s J o K q 4 x 8 G z L k o a H c l F 0 f k c w x U 6 a 9 x Q s G z k C s T E o u v N I i o c r C o v U L L n n L y 7 n J 5 E c h Z H L E o D H 3 Y O N O M g G 9 8 + Y Y D o z X U K g 6 w F S Z x R R i Q A d H g l R L h Z v X b 8 k b b 7 5 e 1 H v g m t 9 P m w / t L j 8 E m D O K A k 9 e 4 n X N h 6 m p K T n U 1 y u v v n L W h F n V 1 t R I X W 2 t 8 S p a S a d p 3 d U t z E n l 7 2 C Z P e g / s X k f H U / I O / 2 F 2 V f + m E G j 2 u n 9 7 g w n z J B k a w k 8 x D T k 6 9 P 1 P / f H u 5 h 9 r X z N 2 l 6 g / 9 h 3 a i E q Y F C + v T V j C F c I A p c f 7 S 2 h Y s F e V R N s F 3 b D a l 2 A n 1 S 5 y A S y j z N M 2 E d Z 4 0 A A u r Z z 5 T d P r c e O o c I Q N M R n F Y p C h 8 H y A + c G 7 1 Q K T M / M y M j Q i A m C L Q b 7 e W 8 7 a m x x v w E Y 7 v u x u w r B V 1 9 e l n f f e 9 s W x h y Y G B u T R k Z q y h H d j m R p b t m p I g 8 9 G 5 T e v s P G / q Z 7 D b 2 J W 2 t V 6 m m e k W v u S Z Q z N / 0 O z / + z 2 l U x t f U 5 b k Z D Q g h Q d r 3 t b S q f T 0 J x j M B i c 8 5 I K q v 6 B Q N p e e v i 3 j G N W v n v / p e O d p n G W 7 9 k A q z 9 2 7 m Q 6 z g e m W w w r H J U J R J B s i Q W o L N h M W Q i j K a Y t h i H U p G J 9 P n 8 z 1 / K 0 e N H v S O F A a 9 g s W Q C o y P D 3 l Z x e N F Q I s i f D 6 1 t L S b K J B 8 6 D x 4 0 Z K K Q O r i u / p C J w X M Y l s w P K g 2 G E q B h G B s 5 u D o k k U D S q K G u J E G k q c k J o + o 7 M h s H F p u 6 m J W R O F q i s 9 b G I Y G z 2 5 N M 9 p y 9 j / 8 Y f e J u f j + o 1 + 7 x d + X R U P 4 S F Y z I c q I z p 6 r n J 0 s u 4 u Q 6 h n u b 0 Y 1 K D d 7 L 2 U 3 o 4 y T A f g r p i 2 B 0 d E y f n T B 9 c I r F m J I D 1 z e 6 f y G V A j X o 6 o p 1 E R e j K p I n r s D t F 7 G N j V 0 D b y c n J 8 0 3 t L b m d 8 h w D x M E r M S i E 6 T / n f z v i H r p Z l 2 c 0 v v G Y h v S 2 N h o 1 D o m M 1 h a W l T p k V H V t 8 5 E y H Q 1 b 6 + B / + 6 e l g G 9 n 5 F K u r Z 2 E 2 X X K 8 t I o c 2 1 l V D s W 6 e E S q q 0 r p V J x l m h x w g 8 e P O 1 g y Y E L B 9 2 l Q E b 0 q m Z h 1 c k N 5 F A 9 v 5 u I N h V v 6 f k 8 M e 0 o e t D J j K N x t V S g n Q A S 4 s L x o t F w z E 1 9 o x m + u W v r 8 i B g 8 U 1 4 j p g 8 L e 2 t Z u C i D 3 F 8 G e 7 g R k D I Z I j E y O 5 U u H t B d L k R Z E 9 o E s 2 2 t v b 5 J s r 3 3 p 7 u Q E h y a O K i k p D H g r v 0 L O n p m L h O 1 i o G I m C h 0 y A L h j 0 7 c L + Q q r P T E / K m p 7 H w U F l W p H a 2 Q M X d 7 w K D U 9 2 A F 2 b D e + I 7 p h 9 s 9 h j V j J 5 5 7 x r 3 E L o 0 n c 3 R r l B X i D v 9 O K d S 7 q y S 1 / c q j L Z Z M p e Z y P X c Q a j Z E y 9 Q h 0 M h Y K G z V w 6 O Z l G T 1 T e 3 0 + 4 Y g F h Z t U 2 Y u 2 k I E G l 1 K w 0 H F M w l p Z X j O 3 g N 7 Q L B b Z Q Z d W W T c O 3 M P w Z a Y h d k S v o d W l h e / w d t T V k p B D u 1 o 6 U K 5 2 K x W 4 S l H e + d / e B v P P u W 2 a 0 p 0 K B Y 4 C 0 h C g 4 L 5 B E 3 K u h c W s w F e a 5 q q u 3 E R C k T 1 t 7 p z T q e m 5 m 2 v z e V X Z + H D G d S L X A m T L n E c W t d T G E 8 f Y 3 j 5 n F U / n 0 v l v 7 V v V D I N y 7 p 6 S y P 9 2 x B L 5 5 n E v l C 8 h K m g Z c 2 y W D j / N L K Q f / t k O u Y + D d / o R U q J 3 E + B C l g j X M C 7 M J U B + I 0 G 7 K Y f j m A r U m 4 y 0 w T N h u h W h J a 8 n P / / y F / K d / / + / t e l 0 + k K 5 7 u f n p A w V p i B y f V N u h u 3 d v t d I R 0 T k g M L q L j c L I h t + 9 T T 4 P D j 6 V 6 a l p s 0 3 h Y y z 1 c 6 + 9 Y t Q y g O 1 T m z V H b y 4 g k S E J I J S L 6 J N s M L s i F S P q H p J 5 a n L c k I r v J G 1 A t v s d o P b x f n b 0 I 1 u G r a N B V b l N B w V r T 9 0 z i 3 V E b L r S d W 3 U P 7 O N 6 p e W t y 8 e 1 v z Y m Z 5 K q O E d J X w 9 0 L 3 N q 2 d f w t Y A b P v X f u Q 6 B h i I p V r J p A R / Y Z C o N E y m k i l p V F X J 1 C x F g M R B R c M V n A 1 s k 8 n x c a M q H j l 2 3 D u 6 O 6 6 q e n P 4 2 G F p z V E I A P P U Q j Q n v S g 8 Z C 6 1 L U R C X d v L D u J 6 a k i X D 2 7 W 9 k J A g S E s h 2 i I Q n o D 7 4 Y 5 l d Q N T Y 0 y P T 0 r 9 + 8 / k N d e P y d N H n l c 3 m f n B 1 O W E u a U r 7 L J b t D m P r n y d G Z q U l p U L e b c 8 t K C E p h R j m q 0 s p k w a Q m p x s Z G 5 O D B b u 8 X S j D V + P 7 0 U A n F H w 2 6 m 6 R y J P L W Z t 8 S y h 7 L 8 v Y p m Y y m 5 h G K t c o q u f T + C e 9 J W 9 h R N W Y i j V q b 7 0 / V y w U 3 c o 8 R i S U A x j s q F z N W F E s m Q C 0 N m U g 8 v + 3 B N g W V z C + U T L S 7 h M K q 1 2 t m Q n R q S O 6 L 5 M R 7 t a z S C 7 W T w g S x k H j U x H i 0 K N y o N 3 u R a f j Z M 0 M m w P c W Q y a A 5 K D A 8 T z T S f E F 7 K i Y F o z v r 9 1 U O 6 Z W P v r o g 0 0 y A d 4 t V 3 7 Q f Z 7 v p 8 z Q x R 8 g V b C P A P d C P Z x W w q z O x u X / / G c 3 Z W p i 3 J x D M j M y L 7 9 l s B n u j + q N H a V P M x V S e 6 d t Q M b L 1 9 b W Y a 5 1 n S q 3 p n v V t f 2 3 + Y 7 m f / P O d s / + m U 2 7 x T 9 O e o t / m w X V 7 8 n g z g D a H Y R a i 9 e q Z H L M 3 S I U y 2 7 I d z 4 S T J s I c n 2 N f Y N a A i x 5 H e 9 o b S 8 0 J C b f k G J k B r W a V b c y m 2 p D o U B 6 0 9 f p 5 K k T p i c w R I e s J D x q K B 4 7 v E / s 8 6 6 M G Y f z A b h M 3 Q t I 0 6 7 e X p l Z C Y i Z b + o + E 8 1 5 J / c A w 1 g 7 b K x b 9 Q 8 b y n n o K I D F 4 t H D A X n z w n l T g R T 6 D Q 5 c j 5 Q A q K H 0 E q a C o a K B J B T i + n / / h v y L j / 8 L k 7 a A 4 Z V R u a m c O p Q 4 w H p v A 8 b O I p i Y + 4 6 N j k h 7 R 6 c 5 x z 6 V B 6 7 0 e x N a R j b f k 7 W 3 z T F d z B 5 r c 8 q S x h z 1 1 m b f L N m 2 F G k b k J G R n U O w 6 R X 6 v 7 c k o 9 3 6 c d v t p W y i 5 C J O P j I d b U u a O Z K c I 4 L r 3 L 1 Z O y w v L p p M d + M h O K x q L Y Z K Q C 2 L J C H 2 i 4 Q q p o u D m 1 Q g H 0 g o m w D F Y e j 5 s L z 2 2 q u G K N S 4 q 6 s r p i a 2 9 y s N k v r N t 8 a i p s 8 Y 7 S D A p e X y H o K m s S p j x s Y A u R q A K Y A A 0 u b L P z + 4 B r X 1 R b 4 P F d 2 f 7 1 Q w x P X h 4 d S S J v 9 l 5 v + W z z 7 4 w m g J o O d Q v x l x i X T 1 d 4 T k H X h l K j L G w j j g U / M c l t P 1 m 5 P l 8 c p m i / 9 0 h z + z 4 7 Z Z m 4 v s 2 m 1 D H L P P 3 y a p t s 7 j 9 f v 6 8 k P d d v f W f 1 c H R m x q 6 g + W E g d U X O Z v c 8 q X 8 N n H m U s J M j l Q A + H y h B h + U M N Q q + T T r 1 8 U T 2 f D 0 t + y 9 R 6 l w q K S / P J X V + S T X / 9 y 2 7 v P T E 9 J U 1 N z w Y 6 S v U A t P L F a Y x q 8 G R a t t 7 l A 8 a Q g S 5 g R h P H o W u v I 7 d 3 h p E I + y b + g B R q 7 l f E b X g T 5 I i I o c 1 Y 1 1 K L o e 1 2 j v q m N Q y d C V M C 2 j g 5 T q V L m z G i y i u d P B + V g V / c 2 h w R j N D I y s Y N 1 S l C W t + y m L R u K C t 6 V e T 1 m K h m 7 9 k d R W A e F t a G M S e Q 5 K t 5 9 + 5 i S 2 z 5 7 s 4 R v B A 5 o o u 4 u n X I h + 5 q j 9 Z N y p H V 7 a 7 o R x V l k A t Q w x Z A J Y u 4 F E p G + U 0 x 0 j a r E 3 F M r M X 1 P 7 3 w p c O v G L b l w 8 c 0 d 7 2 7 a k r R A k t g 0 S A L S E / u s W I y P j E h 8 I 2 a m x y R w t x g y A Q o l 0 5 U W M u k A g E g s F D I M / W w 8 f / p c V d q d e V g M s D N z k Q m Q l t h R f j I B 1 L f 1 d S u O I d P k 5 P i m y u j Q 2 9 d v J J w f f j J Z 6 L 4 5 x J o N b 2 0 W V k g e N j 0 J 5 K 3 d / u a f p / L Z a 0 i P g H x z d U D X F j a F Q p W m z c l P J g e 3 v R e 5 G O e O g S g P d z X K 4 O A z 7 2 j p Q G 1 t 9 e f d w Q h I d F j 8 5 Y m 4 6 U f V 3 5 K W 2 g o + u z S g K w I 9 Q n e r q S k c T O t J e A x U x n H h C F Y I y I d O V W t x v N j 2 n P 1 V B 8 x Y Q U N r M a D i a / P U Q V R Z a m d w T t V b 5 t L C O b A f U M n E d w m s B W 3 t H U b 9 d 0 B q 8 j u G n X Y S t K P j w K Z z w 4 H C T b u g w 9 3 d u o A Y 0 m z B o 4 7 d c S c h E I T x 1 t u 2 / X 8 c 1 3 V S 9 f H J S T s 5 n r G h 1 l I t + u I v J p 2 Y H M 0 h m S w s S r h Q 8 F 6 0 q h c K / 7 B i p Q Q j k T J 7 x r E C 4 v W Q p n g T a T f h 3 S F H o e B 7 b W a J a d y k V i S t G V g l G 1 8 + y V / J o O W 7 T p n 7 A Z L A h g j Z 3 t n j Y x O S 9 D x o x Y J K p r Z 2 S 6 r k A + m 0 o U R G W j 1 + c F e W t E J B x U N 6 4 j U F g c j 2 4 F 6 / 5 s J o R o W M Q 2 8 5 Y o n i D m w R h n 3 + u f P 2 n N n 2 r r N S y k o r z t + 9 O 8 R K g p l I s 7 7 Q / q V T l e Y n k s m P v r 5 D M j d f e E v 5 b k A F 2 a v h 8 4 c C v X D f u P D 6 n m O B G 2 S l G a o L U R 0 L n h t 4 N + B + z w a Z i P s b u E Z b s N v w 0 Z C g F C D 9 s X f P v n L G 2 C l L + h 1 4 1 r b P D L 8 3 j M T x J M 1 u q F Q i o z 6 H w 1 H T E I 8 d 8 + z J g H 6 P / e 3 d q X q j l m K z A j Q X w s A Y s O f y U 1 W 5 c y Q v t O B / P 0 k 2 A U m 8 T b N h 9 r l u c 9 d b 9 K i 3 4 9 b M X a Y b Z o b 9 6 a l F C a 7 F q v R D t 4 w z / 7 I b O M / M 6 p e O 7 g z r w R v 0 + O F j b + / F k M v 2 + j H A N J 7 z c / N y 4 I B 1 3 + 4 G C k 5 2 i z 1 A d a H 7 A p k x N T 5 u K o t s 0 P C 7 v X s F W b o d 7 v y C 2 k f 5 8 o l 3 y O d g 2 A + m J q e 1 c N v B M O v 1 O 3 A C M L C m C V D d o 6 w 4 8 D 7 Y Y T g m d g P v T p t Z W 3 u 7 U e / o 9 9 X T 1 y e N X i j S 2 e 6 A U U s h H R H q g N C l q 4 9 W z b i P O U H 5 3 9 r 0 Y I l h 9 z 2 S s O Y I x 9 l 3 i 3 f c X O 9 b 2 u v 1 2 7 3 z t 2 4 9 k 2 C 2 d M p O n F y J x b H z P Q k 5 k G P m d Y c z Z 0 9 v i u j 9 w u n N P z b i m k j f f X N N z p 0 / 5 x 3 Z H U i h v d C u x M Q e I X 7 N H 2 v o b + h d i u 1 u r z A W H 5 m K J y x b G h X q j C g U T w Y G p D q H Z K 5 X q U n 5 o V 1 r Y m z U b O 8 O t T m y 8 p V 3 J e S I c o W t P D z 0 z F Q a D U 3 N Z q w I Q I O 2 S 1 c 3 J S z X u 9 F v Q T y 0 x + h P t t x b Q I I c 2 6 Q n 2 3 b X I 4 6 3 t t d t b b M e m o 9 I N G z 3 k V L B l B p U v J h b 9 k J L T c o M g O L G z s s H Y r g Y W 2 G / w B g v Z Q 3 7 I h h 6 9 l x O n T k p D b 4 Q m X w g D V v y h C F l g + 9 D m t M o / H z w i V n 8 3 1 x f U Z g H F H U S G w V b w j k R M P B L B Y Y 0 7 j 9 8 2 N v b C Z 5 N u x a R 4 Y Q n 5 Q M N u R A f T 5 + r B C A T o V 7 E 7 1 F A s T f 7 D x 8 1 A c m m 4 P q Q 3 U 4 5 O T F m b F Q w n 2 O e 5 e 3 w n Y c M r O y e w f Y j u u b Z m 7 v 2 H O / j r v O T i u m J 7 H E 9 9 J u b i Q w f 5 i e V e 2 n / y 4 P T n X a K z m a v h t g L 0 9 P T p n W e b t D F g H C T Q m Z A / y G A L X j 1 y n f y y a 8 / N g V n L 5 C W q E X Z h W E v I K V Q E 7 f / r r h 7 O D A 2 O R 3 9 8 k / K V h y G n g + p e t V q G r H 3 A q S m b Y a i Q 3 A s U x Y x I A y N 9 B G t O P z B s q R V d p r y u 2 e z Q R m c J u I k J L 1 N K T O 2 B O 2 a G 2 v L 2 x w b 2 H E 0 6 l 4 d S M h S q s b 8 d j e Y t i e 9 x r V B m b K u a 9 t f y h 5 z / a X s t n f O 9 I m y 7 V Q 2 z s + 1 Q x E 0 a 9 u m T F u V r o N + 8 r g l F 5 i B n f H u C i U T o J P Z t 9 9 8 5 + 0 V B p 6 / k C 6 s h g f 5 3 r c U Q D V h u K v K r o t m z l s X r b A b 0 P m L J R O g Y J W C T I A + S 4 s p u o D Q H v N i j g k K D s M b F + S I U e A g o B G W E K c W z X 8 I s L y 4 Y C R Q d u Q 5 3 7 y q 2 i 7 T r T J k H G 2 H v 3 8 Q N f P z K t X M M A g D 0 y E z m f i n e m 5 x Y 7 t H k 3 C k b 4 f 0 W 5 N 7 k y k v N J m d 1 D G 7 Z u X b Z + 3 t c s 4 c 1 Q 2 T V 6 z d n 3 f M E C p X o f Q f o y s 6 I S / F F l 4 e 8 O q 5 s 0 X Z U v w G V y 8 e m 9 2 A 1 2 l g Y N D M 7 s 1 7 L X i D Y L 4 I l r 1 7 M G n 2 E 8 3 U 3 9 7 c 0 E w M S 3 L m l v z m 2 p J M L w f M B A d r s d z P Q j K 4 k J 5 i 8 D J s x d 6 W l D y c Z H 6 s / a c L 6 X r l y l V 5 7 / 1 3 T L 7 s B 0 h r 0 2 S Q V X Y Y w J R p X Z l l 5 f v h s J l H d 6 8 K 6 + 5 0 v X G L A 8 I C n 8 5 G f Q G w h Y C i 7 / 3 P 9 7 i f b m 6 6 A w q O b X 6 z o Y x Z 8 z v z x 9 p b O O a W w H / 4 f k O l m y f + f B / t 3 / 5 E p R P X + 4 8 V C n 7 z 5 R d f y 6 U P 3 v O O 5 M f 4 O F H G A V l d j 0 k y H j M e r 9 W 1 d W l s b J D m 5 i a p U t W h o q p C p c C c z K s q d v z 4 M b m s E m Q p f E i O n z o t 5 3 t t j j C y b H / r 3 j U z n 8 N 4 b U w U T e F L q y 7 M u O d 4 i j B 8 X + 9 N G l f 3 3 / z h t v S d O C s f v d p k W u A f 6 L U X c k w m l q 8 v z 1 5 Y m J u X R v 2 + L W h i l w B m 4 o R a h l X j f s X d k z J x 4 8 Z N O X L k 8 O b Y 7 v s B a T y 9 z M z 2 c e l t D R v 1 7 Y n m D 8 N o F w o q d H 9 Q s C 2 L 3 k 4 R s O V X y 7 k X g s S + L f u 6 O P X O n T P q n T 2 3 G Z Z k j n m q H 2 o e 5 z x V z 4 U l B f 7 m 2 r r e 1 5 L J P t A 9 2 I I h m t 7 y J j v z H y 8 G k 5 N T R p d u 3 s U u o l v 5 w J N n Z k y G Y C g s E V S g c F R F q N V X 0 c 3 p z M c H N D U 1 y p o 0 q S E a l G O t 6 / L b 3 / 5 R z l 7 8 U A 5 3 W r W E 2 o 9 E b 6 q x k i 7 X 1 D c M p s k I t D O 6 V E f S q n a E 5 H h 7 U m Z X A 2 a O q Q r V L n j u t 9 / f l e d L d f K P P + 7 b V t v z b C I y H A g v K j Z i H Z C m O 2 v / 4 g p / I c B G o 5 E W d z Q E 2 2 s g 0 F s 3 b 0 t b R 5 s c K H J s d i Z O Z E I 9 M M q s / U o g N 6 H 1 + W 7 m Z l I J v 4 f 2 8 b J g y 6 9 X 1 g 1 Z / M E M H m G 8 t S W S d 8 w s z q 6 y a 2 w n s 6 8 k M t t a V m g n y 6 v y A S o 2 B v g H + a 4 p B I S / f P / t 9 3 n v Y Y x T J Q + z J z Q 1 N s n Y a p P c m W 6 Q T C A i S 4 k q W V Y d e S r W L L H o I d m o P C w 1 d Q 1 m q N y T n U k Z n K 2 U m t o a m V y O m p o Q h E I B M 2 7 6 m N a C N 1 W d m F Y V D l 1 8 V V U 1 h q J i I M V H K p k e q v r G 1 K S M y 0 c n y D b d P t l p y c R E C P / h D 7 d k b K V K / r N L P T t U J 0 c m 9 0 3 7 7 V 6 + s x t F a Q s b D a C o l D g 8 8 C A S A w e Z S P N 8 m P K c S c W S C X w 3 H D F z 1 0 K i u + N 2 7 X B D 8 + T H I h O w T 3 b P 9 / Z 0 5 c / a r U 1 v S 0 / a a + y F 2 W u z z b X e s d A / / a / + x 3 / F 7 1 z B 8 B f 6 9 4 / G S z L 9 C A 9 i E m G i t O k j 5 I e / G z s q 3 t h G u 3 H J L 2 2 o h N J j B I Z + o 3 r 2 h b 6 k I U V r X c Z M X Y P q h U q z s b Y k z 2 c y U t 1 4 w M w 1 N T J v f 8 d E X H z J 4 o Z K I S U U s 6 5 D O F S H u d W Q r O j v k W A M 5 G E m P V a g l / M b J N d X A y F J h B v k 5 O F 2 m V u r k O q o / l B v 7 I 8 P J a 1 M + 4 n + + W P J C g W u 4 2 j E D i q z B d 7 + x U A n w j i x j 0 o i x q n L 5 X X k G C 7 r K t 9 4 F g A y M U n c q V M n z G 8 G V D 1 r z j E f V z Y Y M H R A 7 U 7 S H d I s r O 9 U 6 f a + y w 8 F L 6 M 3 3 8 g T K o 4 D 5 j / 2 z R m 7 9 s 7 b l f 9 6 b 9 t b B / 7 9 t 6 v s e Q e 3 1 s C F F P m P v Q g + / e O f 5 c N f f K C F M m g a N M k 4 a s J Z 2 i e U W N 2 H V F + v r T K z v u O e x 5 Z B w r S r 5 O h T m w g S P Z 8 L y d m D S e M B e j o T l K + / + F w O n L y k t a 8 t l G 3 1 a a H 5 Z i 8 d / d S B p N Q p B 5 B a X U 0 p 4 1 n C Z T o 0 G y L 9 d o D y i M R m C p 6 a i o y 0 V D N p 2 f K + X d O k K Q U f b 9 j I 0 H P p 6 u n V Q r 7 / 2 o t w J e 7 H p A v Z 5 N k N q N C L e O G a W 2 R h Y V E G n w z K + T d e N 1 K c a Y K m t B K i E u G O V D i M M U 8 6 0 G m U i g g i M V g o 5 3 7 y 0 D T n N U l 7 o + K x V r X N q n u q / v n U P a P O u b W 3 W D V w S / U z x z X 9 7 L Z n Q 0 E o P 2 H c N j M H M h 0 n 8 J 9 / E S w u L s n M 9 I z 0 H + 6 T G 9 d v S c e B d q m p r j a N m z M z c 9 L Y 1 q M q X E h O d T J y b E D m t b Z j s o D r q k b U V q R N L 9 T j H S k T P 8 i E A b O T z 2 V g r k 4 N + r a C X N o O / a 1 0 h 0 j J t e c Y y a r e q Z 5 f b I H o q N 2 Q U 1 1 B y T F O R 0 H A J v R L J k Z E h c p I D i Q v U / U w O u p u Y O A Z 4 u p q 6 u p N V 5 j 9 Y n V 1 T U Z H R 2 V l e V V e e / 1 V 8 w 6 o x E w A v h c O N q Z l T G 2 l F w V j j j B s 8 k s F B D K r b E L Z f U c a d 8 y Q x 6 0 N i e w 5 R y b a o d h G f e Z 4 K p W U / x + v e 8 K 5 s Y N V J g A A A A B J R U 5 E r k J g g g = = < / I m a g e > < / T o u r > < / T o u r s > < / V i s u a l i z a t i o n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0 c a c 1 e 5 6 - 0 2 4 9 - 4 0 1 2 - b f b d - 5 d a 1 e 8 9 2 4 0 1 6 " > < T r a n s i t i o n > M o v e T o < / T r a n s i t i o n > < E f f e c t > R o t a t e G l o b e 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 0 . 8 3 0 5 0 8 4 7 4 5 7 6 2 7 1 0 8 < / S p e e d > < F r a m e > < C a m e r a > < L a t i t u d e > 4 6 . 0 9 9 4 5 6 4 2 1 7 9 4 1 8 < / L a t i t u d e > < L o n g i t u d e > - 8 9 . 5 0 5 6 5 3 6 5 0 1 8 7 5 2 6 < / L o n g i t u d e > < R o t a t i o n > 7 . 7 1 8 7 9 9 7 5 0 4 4 0 2 3 9 5 < / R o t a t i o n > < P i v o t A n g l e > - 0 . 9 1 8 7 3 4 1 0 5 5 6 9 8 7 3 7 8 < / P i v o t A n g l e > < D i s t a n c e > 1 . 2 < / D i s t a n c e > < / C a m e r a > < I m a g e > i V B O R w 0 K G g o A A A A N S U h E U g A A A N Q A A A B 1 C A Y A A A A 2 n s 9 T A A A A A X N S R 0 I A r s 4 c 6 Q A A A A R n Q U 1 B A A C x j w v 8 Y Q U A A A A J c E h Z c w A A B C E A A A Q h A V l M W R s A A D / U S U R B V H h e 7 b 1 J j J x H 2 u f 3 5 F r 7 v p K 1 s I r 7 J l G i R G q l p F a 3 e u w Z z B g + D G Y w 8 G U M j G E Y A x 8 M A z 7 Y h z k Z c 7 A B n + 2 D f R j A g D G e 8 T d A f z 1 f L + r W S o o S x X 0 v F s n a 9 3 3 L 3 c 8 v 4 o 2 q t 7 I y q z K L S U m t z n / x 5 b v m u 0 T E P 5 4 l n o g I / O a r 7 z J S R h l l l A R B b 1 1 G G W W U A C q h r p U l V B l l l A i B 3 3 x d J l Q Z Z Z Q K g b 8 t E 6 q M M k q G s g 1 V R h k l h E q o 7 8 s S q o w y S o T A 3 1 4 u E 6 q M M k q F s s p X R h k l R O C 3 Z Q l V R h k l g x L q e p l Q Z Z R R I g R + e 6 V M q D L K K B X K N l Q Z Z Z Q Q Z U K V U U Y J E f i P V 2 6 U V b 4 y y i g R y h K q j D J K i M B / / K Y s o c o o o 1 Q o S 6 g y y i g h A n 9 X l l B l l F E y K K F u l g l V R h k l Q u D v r p Y J V U Y Z p U L Z h i q j j B K i T K g y y i g h A r + 7 e q u s 8 p V R R o l Q l l B l l F F C B H 7 3 b V l C l V F G q V C W U G W U U U K o h L p d l l B l l F E i B H 5 f J l Q Z Z Z Q M g d 9 / V y Z U G W W U C m U b q o w y S o g y o c o o o 4 R Q l e 9 O W e U r o 4 w S I f C H a 2 V C l V F G q V B W + c o o o 4 Q o E 6 q M M k o I V f n u l l W + M s o o E c q E + p F R 1 3 F C E k m R T F o X C U l G c 8 O / 5 E I g s L U E 0 T E y K Q m G R M K 6 L E 8 + t B e V 8 a M g 8 M f v y 4 R 6 W Q h G K i Q Y r p d w d Z s k E i J p J Y 1 b Q s G M d N a l p b 0 u K U 1 V a U m k R B 5 O h m V q O S C p V E r S S q 7 d E I B N H t w 2 a 3 e Y b c j G E o J s Y Z H k + r S k 4 0 u S T s b s R W W U H G V C l Q i B Y F i q W o 5 L P C 5 K C L s g Y d J p k j e t x m p G 6 i r S 0 l G f l L m V g C y t p S S e T E s q o y T Q h a s y g Z A E 0 n F d h 6 W p J i 1 w o 7 4 q K A c a 0 n J v I i w L 6 3 q X H L n l J x f w E 8 y t 3 R I M W t J B M p a K C p G 1 m U c q I V V M l v H C U E L d K x N q H 6 h q 7 J J 0 o F r V t b A k U d k M b 9 K S V A J l d A e K n O h I S H d j y u y D j f V 1 q a i s N N s c u j 0 W l v H F o L z Z m 5 D v h i L m e D i 9 J q l A h f 4 + I R E V K x 0 1 C e l r T c v 4 Q l r S o S o 5 q O S a X Q n K 0 H x I V m L b i Q Q c i R z 8 + 2 7 b k Y s l q C I M k j l J F g m n V D a u y t r 8 q L m 2 j O J Q J l S B C E W q p K K x T z Y 2 V H V S A l n V L W 3 I 4 l + C g Y x c P B S X u s q M k U 6 U Y Y 6 n E V m K g J Z c V 7 B T e o 8 / P I i a 7 Z 6 m p J z q t N c 8 m 0 5 J X x v 2 F P d Q k u o D E 6 o z L i w u y d D E m s T r T k k 8 l d 9 B 6 + 6 f D X f c f 5 7 t 7 M W S z K q J w f S 8 Z G K L k k q u e 7 8 o Y z c E P r 1 e J l Q + B E M R C d U e V i k U 9 E h k C 7 g j E n B E A h d 7 4 9 J Q r S x R z K 6 I 3 B y N y q H m p F R H 1 V 6 q t 8 S g s F J o H f h p I k V B 1 u c p G U N a k L l / P B a T T z / 9 X D 7 4 8 H 2 p q a n e 9 h u w F g / I V 0 + i R l X M h + z f O P i P Z 2 9 v L e x D L C v B I F c k r N + w M i i Z l B q E Z e R E m V B Z C I Y q p K f n s L G F h m e x h S x 5 K O T A E Y i l J p q W o 2 1 J q d C C V h d N G e k D Y g l V y 1 Z D S i S R h i q 1 k 1 Q 6 h d C n F B u J g N w Z D 0 t n X U q 6 G t V O 0 o L L n Q e n Q n K k X e 9 h r t L n m P 9 s 1 v B s J N T S 0 r K M j 0 / I o U M 9 U l N d L S E t 5 U m 1 w 1 a V X C t x J X 0 m L O 3 V a 3 L t e U Q 2 M l X m t 9 n w E 8 j B f 8 x t W 1 L t X E L K e K s a a t q s Q q 6 y g 8 M P J d T 9 M q E U V S 0 n 5 K 3 u j B I h J d 8 9 C 2 1 K I f 8 C W L f W p u R U R 1 y J t F U A 3 X k / 8 E d M L g f l g E o n k O s a P z g 9 s h A y d p d 3 2 x 2 I K 7 G + / P x L + f i X v z D 7 3 B P C x t Q + q 6 m r k 7 n Z G W l s b p W J h Z T c m a g 2 1 7 h 3 3 A 3 Z 1 7 h 9 / 9 q / I L k M u Y x q q O + w X H b X g 7 9 q Q o U r 6 u R o 9 0 E 5 U J e U 5 z M i 9 8 a D e Y m E k + F w 4 4 r u J 0 0 h a m + M K q G s r e G H u x 6 w l a 8 o r 6 k E n F M p V h n J G C k W s Q L M O B y W N g L S 1 5 K b V J D n x o 1 b c u r U C a l W K Z U N 8 8 7 6 D b F E U p b j E b k / W a n 2 l r 5 9 j l x 2 Z M k F / 7 n s b f 9 i V U K r F p I u w f i I S i 3 V d / 9 K E f j 0 x l 8 f o S p r W u S d o 6 2 S S s f l 2 6 c h L d i 2 I G a r d W 7 b w W 2 / 1 b 0 k D X U V Z h t s v 0 b k q 8 G o v N U X N y S h b e l E R + E u a d q j x h d D 0 t t s H R T Z i K l t F Y 1 G Z W B g U N Z V K h 0 7 f k o q K k J q f 3 k X K N L p l B b w k C z M z 0 k k E j X 2 W G N T s 9 y b C M r Y Y k S J n p t I f u L 4 4 T / u t h 2 h g L M L W Y I s S K 2 M 1 l D J O X P + r w m B P / 0 V E e p 0 f 4 + 0 1 1 d I U m v 5 u 6 M B G Z m n 5 t 4 p j V h H Q h n j L G B b B Z H U h N b l V F d A 6 q v s s V w Y W w r J w f o t I q D y f f a o Q g 6 1 J K V f J c 7 Q X F C J Y u 2 m b O S 7 p x / Y U W G 1 m 1 x B X l U p 9 4 f v F 2 V 1 e U 7 + y S 8 P m 0 g J w H W R i H X D O 8 z O z M r w e o c c a 0 f C Z m R u Y U 2 e L D b J u t p 0 + e C e 4 4 f / m N t m n X N R 6 k Y C G x J K j Z j r / h r w s y d U S G v o C 0 e 7 p T I a l L V Y S s b m M y o 1 t l z S g O 2 W m p Q c U q n w b D Y k h 5 U A V 9 W w B 8 d b 1 6 W v j Q b V 3 M k 0 O K P X t 9 J I K x J V m 8 q P K b W f H k + F 5 M 1 D C W N v F U K a f F h f W 5 O q H C r e 9 W d x + f 7 q t / J P / + E F / c a w s W t W l p e l V u 0 p B w p 3 P B 5 X w o V k a W l R 7 1 M j y U R c q m v q Z G k 9 I A 3 V 9 r 3 4 / + s n E S V q l h 6 r 4 B 7 Z c M e y 1 3 6 J Z W K q F J A 9 m h o 0 2 z 9 n K K E e / G w J 9 d b J w 1 J V E Z C Z 5 Z R M L 2 X k y b Q l B g u 1 d F S l E L X o O / 1 x e a C q W V 9 z U r 4 f j p g G 0 2 g w I W / 3 J 6 U i s r M g O X C f e y M p m V q r l q S W m 4 C k p T a a l D f 6 t A D p / e 0 1 I k v L 6 z K g z 5 5 P 1 K r U C k h F Z l l e P a h S R J 9 P M Q 6 G w h K N h M 3 a F U q Q M Y X R 2 i k O G 8 m A T C w G Z W Y l o E S 1 q u Q d f Y f V 1 X V 5 M j Q p r x 9 v k 6 7 G j N Q 3 N J h z f i z O z 0 t t f f 2 m x 9 H / r N j G x m a j M / j s c V R i + q x c 8 P 8 O + P f d N m u 3 8 I 0 G + j 3 h Y F I q Z c z u / w z x s y N U Q I 2 J N 4 4 d k t p K r Y 3 X 1 I A f D s r y h n U 9 E / 5 z 6 W h M F r V W v j Y U l v c O x 6 W m w h J s b j V o w n t o 3 7 n Q t S S N d b b B 1 Q 8 S i u I x v R C X G + O 1 u r 9 V k G o r U v o c W / A h V k U o J R u p L b U r p J e m 9 A Z h i c v x 9 o x 0 N d P o u / X 7 v c B v v 3 k a 3 Y y O q A x n 5 F 1 9 f 6 f m g c V 1 k X / 3 m 6 / l x C v n 5 c 0 + W 5 g j a m 8 5 u E g N H B u c c 8 Q C S w s L 0 t D U 5 O 1 Z 3 B 0 P y e h C l t j 1 I f v 9 / f t s u 3 2 7 1 g 8 w J Y 2 Q K l W j Q + m f J b E C f 7 r 5 8 y H U 6 d 6 D 0 t 5 Y r R V h Q k b m M n J z x K p 2 L J F g W j 4 6 H p e 7 Y y F p q 0 1 J a 2 1 a L g 9 G 5 R 0 t l J c H I 8 a z B o K S l F + d s n Y Q C b O m N f / 3 Y 1 W y k d g q W M T c c c 9 C g V N i c C I m H 5 x U l W y n N l U Q F r Q S + P Z 5 V N 8 v L Y u L C 5 K K r 0 q G 9 i 1 l l N b 7 c q a v V m 2 8 i P z p Y U i e 3 v p c j p 5 7 V z 4 8 4 X u Y v m 9 M 1 b 4 K g v c 8 I J U g H B K Q 7 8 k m B M e W l 1 f k y m i r d z Q / / L 8 F 2 8 l k 1 2 x p b p h 3 Q f p C r M r w h m o D P x / n R e D P P w N C t T X U y e l D n Z p J C V V / A j K 5 p D Z H 3 B K J 5 X B b U o 6 o X U S o z + e P I / L e E e u B Q 1 J 9 8 y x C / m 7 i v c M x V Q + T 8 m R W a / L M V g 1 e K I F a K l b k Y H N E q s I p i Y S D R u X 0 e + D 2 C w j 5 x T f 3 J B S t l q 7 + 0 1 I R D R m H Q n U k J W / 2 J i W R j M v s 9 J R M T U 7 J b K p D F p P V 8 g 8 u N J s o D T / w + E E i P w E S S j S O G S n u q Z d E d S D B 3 H V P Z y O q t v r E 4 S 7 w 3 9 t P K L s 2 K 5 s 3 2 L B K L F T f q v C 8 S v G / / E Z i J d T D v 1 h C R b R 2 f v f 0 E d 1 K y P B s W m 6 N 2 J r W 7 2 y 4 0 B u X x m r C h T J G b c q o D f O n R 1 H 5 1 c k N i W m B / H w g a j K U Q o / N 0 K a S a 1 X z d S 1 h C 1 a h R L L I y K 9 P x b 3 t F w P u 8 + n l k M w s x e X 5 4 z v S 3 d 0 p o + t t 8 v b R s J G u D o s q W d P p g D R 5 I U 9 g Z S 2 u q q F I Z 9 N O t d V h f G R E W t r a l I T T U q f 2 V m 1 d r Y w M D U l 3 7 y F z P o l H M c t T S J T H F 0 + 2 J N x u 8 J M K + A n F N n v k E 5 K q U i s f V F g q u I b K a S O 5 / l L x F 0 u o V / q 7 p L m u Q t K p h D y d D s j 9 i a 1 G 2 e q I G u W V a T m j h j + Z 8 + W T q L G N H D m a a 9 L S U Z f W G j d s C m 4 2 i i P R F t o r l + W 1 / v y F u B D g a l + J B e X K 0 4 g s T D 3 X 7 0 v K x V d 6 p K k G l S 9 i n C k 9 T T b k a T f J R x s U b U + 5 w P e x + J 0 d c z M z x t U e V R s L t X B a J V 1 b R 7 t 3 1 g O / 0 9 X X T y u 0 0 t m y k X Y D 3 k 0 a l h 3 8 v 2 H b v E s 6 J W 8 c X J D p t U p 5 P h u U y k h C a q K q Z v w F I v D n W 3 9 Z h G q o r p L X j n R r J s R k d S M t n 6 k K 5 4 j E 0 l y d k n P d C V U f M i a M B 2 d A Q L d v j u w 0 r i m c O C Y + H 6 g w d o 5 1 p 3 s n i 0 J G 3 u 1 d l N q a 3 P F z h Q A i P Z 8 L y e O p s K R U 3 Z o c + E Y a u k 5 L T V 2 T F s q M v N G b k K / V 5 g t m Y p I O R F W S q i r b m t T C J 8 Z b y W v 7 C Y Z q F / X s J Z w Q 6 6 u r U l 1 b a 9 z n S V 3 w 9 m V j Y U 5 J 2 N x s r o d s 3 I N 4 Q b 7 P J E w g a N r B A A 4 Z S L + s E n I 3 Y n G G d 8 s m k g O b 9 R U p W V j L y O t t U z K + E p X R 5 R r 9 l o x q F k u a R 4 U 3 i v 8 U 8 B d F q L d P 9 K v t o I V P a + 3 L g y G Z W 7 E k c k t n Q 1 p e O W B V r s t P o 2 o z q S G u a g o u 7 W x 8 c C w u g 2 o T Q D p + S w g Q K s 1 + 8 P H x D Q n D 3 H 0 g r h J S z S F D p k e T Y V l b W 5 b p x 5 e l 6 + z H a s P Y w v u a V h D t K l G n V k J y f 0 Q J E a j S S k Q z T 2 3 G k C 6 p Q K W S z N o 3 k K q n O S l H m x 0 Z c g O P X 2 X V 9 g p g a m J C 2 j s 7 z f b 0 5 K S J D c w V 3 u Q H F c H i m q q Q S 2 G Z 0 f e L 6 3 v x D i l V Q 3 O h R m 2 6 d V W n s 0 m G 6 o f j i C i P Q z U z 8 m i + S Q / q s X B a p f N f j r Q K f H b r 0 U + e U C 3 1 t X L m k G Z 0 J i 4 L q 2 n 5 6 k l 4 m 1 Q i 6 v v t / r i S x z o a 7 k + E 1 R 6 y v y X P 9 J J N E P X w i + M x c 5 z C Q J s O H f 3 2 g 7 M d y 3 K w e X 8 q X l K J d H 1 E 1 b r 1 o H Q 1 p u R 0 Z 1 I l U F j u X f 2 D d J y 4 J B W V 1 c a h Q K A s c X 3 O 1 Y 3 k w N a b W 8 X e y x g i 0 m 2 e x l i + B 1 S k 5 q W t P i g n u 6 0 H L x 9 W l p f U d t q S V H 5 C g U V c 6 Y 2 N 3 t 7 u 8 E t E R x T S P a 7 v O r U S l A G V v A m v Y r O n t 8 j E 9 e T j u 4 d j c m c 0 J P O r G f 2 2 h E w u 6 k k l F Q R t r o t p 3 v 3 0 n R Y / e U K 9 c a x X a i q 1 s K h U W l x L y 5 c D 4 U 0 i s Z A t H x 6 L G c f C F 9 h K v j T / S I l D 7 Y 9 a 8 n Q 2 J L N a g / 7 i R M z 8 D v z u f m E G d i 5 c 6 l s w N o d T g U q F v / n 0 n o R q D 0 i 0 r t M U v E 9 O q m q 7 s i L V N T W b B T U f / I U 6 G / F 4 z D g g O g 9 2 b b t P S t P V S c K l x c V t D c I L 8 / N S o 2 o i 3 r 7 d i O m 8 h A 6 k L k 9 w z 5 l f s 9 E Y 3 O H 3 D y o 0 / c 1 h A 3 d N l V Y e e F g 5 + b v 7 U W N X 4 Q V E c r H N X a N a G 7 b U / b S l V e C z 2 z 9 N Q h G 9 / N 6 p I 5 o x q u K o T f H Z I x p d V a q g 6 y g g x U m t 1 X s a k 8 a x s K g 1 P X b S m 4 f i R n 2 D S G B M J d C T a d p / V K X T 2 l J V c 6 N m 0 R 6 E G 3 1 X + H P e h 1 + e 2 N B C Z g v Y + t q q C e U p B V b V z v n u u + 8 l 3 P W R p N d m J B Z q k c p w Q t 4 5 q u / r a 4 T N h + y Q o 9 1 A v B 9 F m f R 0 J C T w 1 t 9 O B Z E h l B 9 c j w e Q N Z U J n s B Y j P a t q H H y j C 4 E T Q w k I M C 3 T x e a K E h q 1 E A k a 1 L X a B E O k O p c d 1 x a a 1 C 7 a W Q X u a t a A 3 m M C m j I Z Y i V N r Z x Z 4 v q m D 9 R / C Q J 1 a D G / b n + A 5 q A a h + o q v O H + x E z o I m T S k Q H n O + J m z i 0 n q a U N e h V A t E 7 F r U C N z J q Q l i l l s 1 a G w m B d w 8 4 r 9 8 m 8 h A n F + o C c / L 2 y V o t B N 4 B B f Y I h X K 3 W r w Q T E 5 O y c Z G T A 5 2 9 8 j l h 1 p 7 h K v l Q n 9 S q r Z 7 r / M C p 0 K F 2 k U U 9 O z g 2 H w g P U l j f r O G 4 0 I l o c P a 2 t q e N h S Y x 6 P Y 2 G S I 8 Q e V Q E 7 1 z I Z f M v p B 3 X R B K 0 J i I b 8 Y U O n k 5 T P 5 A q G s e u 9 J K l 1 z v K d 9 Q 5 / z k y u 6 S G E + 8 q e z v H a 4 R 8 n U I a l k z N S i S T U 2 / G Q 6 p P b E e a 3 N C E a F T B x D c o 0 v B U 1 m / v l R h S E M m W r b M z J y f T h i R h E C 1 J I H 6 l N y s U 9 / R I Y U k C k B S U l t e F X e 6 V + T g / X J b W Q C G P c U l g 0 G n C g A 9 y e 2 S x u + 4 f n z 5 1 o w F 6 S n p 8 v U 6 B + c j k o 4 s 7 Y r m V D R h p 8 / 0 + e u G 5 U O z 1 2 V v g t k c p L c n 7 a 5 w H u j K o I 1 l b b b U E D a g B q V 0 N w H y d O t e Z I P L g + z g a b A Y d q i L G i n 0 v f V e w Y C I X m 1 C / u R g F s q L O v Q G J 6 M S G e 1 / 9 t + G k v g 8 9 u P C 0 u 1 l w w y 5 N 1 T / S p Z I F F S a 8 2 0 L G n 5 J C z I Z Q Q E e a s / L n U V G d P 4 O q t S h 0 Z O R g x a V 4 n z w V G r 7 g G X c V z T 4 p E J L M d o r 7 I N u a g d C 6 r f 5 0 M o k J b 3 j q Y 2 7 5 k P d D l / 4 1 D C k H x q M S H d L Q W K F A V 3 n h y f 0 E K V l q 6 u g / Z g F h Y X s G X q V O J q F a 6 v u 7 y 0 Z E g M c f K p e a h v p G k o G N r y 9 i 2 N S G D m t i Q P / d r U / D G V h l X V V U a y U h k s z M 5 K Z 9 e W j e U 8 g b j a u c Y f O e E H + Y W E + 5 p Y Q y + E a y 9 k 3 4 c K D o f R 7 d G I 5 p F 3 j n z X v 0 g w J R t x P I B W 7 X M q Y F i P n + 7 Q 9 0 7 t r Q 7 / U A j 9 8 / / m v / 1 X 3 v a P B j q l v X + m X x M w b t Q P F g x T + g 9 B j J M d S Z l e C c j b h + O y r G r e 9 E r Q u J H x g n 3 2 m P 5 N A W l R Y l G g / R E D w B 9 6 g + e v S s m x M L A i L Q e i Z k w H J B 4 S A W 3 N r w a q J S D v H l V 1 K 7 p 3 A U G V n F o O y R 3 V + 4 N a s G o C S 8 a 2 y F X 4 H H j W 5 4 + j s r C a k q d 3 r 8 j p 0 y f z O j g q K 2 2 h N 5 W g A j v H 2 V S G N D n s K + 6 F s w E 1 z j k M f v M / f S h V B 1 + R x r 7 z 5 j d O T e U e k N M 6 P o I y O z N l t p 0 q y L X u O p w Y 2 F C k q n k n B c f J p 6 W N 0 B Y Z C o R L o 4 n F k K x r / h B g v K k y 6 j n O u m Y P c 6 V 3 e y 5 B s j H E Q J 0 s S d D n F P k x E f j 8 z o 8 r o d o a a u V k d 6 s Q 8 U A N R C b + X s k U D S l B U h n 5 + H h c / v g w K k d b k 1 J b m T a j r C J 8 0 L V x M g A a P Z F C T i r l A q 5 m T k f + r / P y x d 2 M v P e / f m 8 i t w l F c r Z V q e H e h + + i t q c m D 6 r B Q O E d X o j K 1 1 9 8 I S 2 t 7 X L p f J c 0 5 O h u s R d o A N 6 t r W m z 9 H n 4 t / 9 1 n / z q f / h / p b H / D e / I d m S 7 y a 3 3 L r + 0 x W l B H y 3 y j C c N L V Y a x 0 S x c K Q 6 3 Z m Q 4 f m w i a x w z R 6 A d E Q i M R S b W T s p 5 d l X D E X d X 7 8 g l V q W 1 n 1 R G T 8 G b B X z I 6 G 5 4 + g m m b 4 e C M p v 7 4 T l 6 t O w n D 0 Q N 6 L + k k q k h J K K N p u I 6 t c j K r F w d e N 6 R V 8 / r p I L i R R L c E 1 u M o 0 v 2 d p 7 c p G Q l o z 8 6 7 b / R 8 b + 4 b 8 x U q m p O r N p W w G T O U W A d 8 g H b k V B S S p h Z 1 Y j E q y o k 0 y 0 S e r q 6 o 3 E O d Y Z k o 8 u H p b z J x r 3 R S a w q D Z U o U g n V a p o E j X 0 n v O O 7 E R 2 Q 6 + V b L Z z o i W n W y z w A C K l q C C Q y H S 0 3 A 8 s Y T J y b y I i Z w 8 m D J m 2 N A u i 4 E l L l Z B G S g a N R m N G m H J 2 l S 6 D i 4 1 S E V f N Q N X 0 H x N q S v w 4 f 9 0 H e u V M q 9 p L i Z j c G A 6 Y / j G / O r G u 0 i Z m 4 v B o p A 2 F M v K n R x U m t O b 2 a N i Q o 7 M + J R 8 e i 8 v H J 2 I m s o E 2 j t t j E f n m e V T u T + 6 s H b k P 6 G j Q W k 3 X / / y j I / L 3 3 z l j j j E g i i s e 1 L J O h f E j X y c 7 g A s X V R R J i Z o y t R S U 6 2 r P f T 4 Q k T 8 + i M r v 7 k X l 5 n D Y 2 H G 3 R 8 L y d G Z L N a M A 3 b x x W 1 p a W r w j x Q M 7 K B + I E n E S E j y 7 8 u 9 M T 6 S A 1 + a U C y b 6 O w e i 0 Q r T P L A F R y y 3 2 P R 7 U f C + R L j Q c 9 q q 3 1 v v D 6 m C j l S O W G o f 2 m 1 N V 7 3 g + k S T 1 G f W J T E z x J f + O H 9 f 3 B n Y e u s f C K e O H J H a U F w e T N D F P G Y y H w c A h T + q k g i V 7 1 c n Y 6 b X 6 P t H b F Q D j b M Q C N s J W 4 n o h u P t a g w r B 3 Z z G g z P B 0 0 0 w i s H k 6 b Q 4 4 z w g / v S y T D 7 u M M z J Q H D H n c 1 p e R I j h q Y e w 7 O a A 2 Z p e p g q 7 1 / N G H e P R f o Z 3 T j + n V 5 5 e w Z E + 0 d j 2 0 Y t T C R S J o o c K R C I h Y z 8 X e 0 e c G N b M K j A g V z 2 E 8 O O B 1 c L 9 y v / / d / K T O D 1 + Q f / e v L Z j 8 X c o 1 F k Q v Y Z a i v d f X 1 + n 1 b H 2 j c 2 L r c G I 2 a d s F c g c e F w n 9 f B y v J U P e s 2 u f a q J w K 6 N Z v H d p Q d X R J N q q z g n t / A A S + u P v D E q q 3 6 7 A 8 H B V 5 u 2 / d 9 G o l E V Y 2 G H / B R j O 8 2 R u X 0 Y W Q k k B M A U Y 1 u z c e V j J Z F Y s C j L e P j o F L m m m T K h X a 6 9 N y s G F n 7 j H i E K 7 Y H q 3 x I A w D Q h L N f P r A 1 r V k + o 3 B d T l 7 q N q 0 1 m e D m p L 3 Q p 2 B J N m g D P E O u M K r V E N i D L 5 e h g D T c 4 Q F z a g U Z F j m y Y W A v H E o K d V K X n D 3 z j 3 p P N g p L c 2 5 I 8 J B r n g 7 7 B p I N D M 1 Z X r Y V v q 6 r W + H d Y f j e M C J 8 G / / 5 U k 5 8 0 / + D z n 2 z j s 7 7 u m Q q 8 v G X l h b J Y p j q / H X d M G o s n G R S O p C Q F r t T N l 8 p P J s K E c s r V T S b P v W n D v V E d P 3 S M l M e u 9 2 t F J i p 4 7 z E p G u P C I P R g P y 0 b E 1 1 X W T c v V Z S N Z V P X + q h Z w W d m a n u K I i v 7 2 O 6 G M K q S U S c X p H 2 q y E o Z Z i f U 1 V K 6 Q U 6 p S f T B R + B y L I D z Y S + x e R J 9 O M 5 J r Z J N O Y P g 9 A 2 A v H q n K S C f C b M w d o X M 1 9 n v a v W i W M G W p Z b 2 3 i 6 m I B u a U q K v b d + d 6 E k a S X j i c 2 y U T t / u z Z k D R n d T n P B k 6 C b G D X 4 H X r O H D A k A n S U M D w v m W r g C 4 C A p J Q 8 M 5 + 9 O E O M v F b S A p 2 d 3 D k B m T C R e 8 A m c B e T Q 1 + 5 L v S r 7 J u Q d U q J V r A F F 2 2 U f m U e J t r u 2 C P D W u F 1 i J Z b W s v G f p W 1 A I v f 0 l G j 8 j 6 e k b F 8 a r J 3 K m l g L z e H T c F k L Y g A k T n l E S o f 1 e f q Y G r t f z 7 R + J G x a O x 9 r 4 m E E l / q t O 6 f 1 x k + C W 1 p / x g u C 6 H u d l Z W V l Z l k h s X J o i S z I 8 s W z a b d b X 1 6 Q 2 s C A L y + s y / H z I F C o H X L G M / M P o R z n z M w v M h o G d R B + m V 7 u S c q E v a Y h 1 V l X M e i W a f c v t m N H 3 e v 3 1 V 2 0 B 2 A X Z Y z z k A t + D K o i L H J s i G 5 x P x N Z M 6 E 8 g x 3 l + 6 / 9 M 0 m J + b m 5 b m u w F f 7 g S M N L p c X G S L h + y S W X J 5 J E K + w k v g L G n 7 N r Z V x B s e M G G Q j V n l v n l D 7 I Y 0 + F l L h i S y e h h r c U y p m Z G T B P P h R S 6 N x 4 y 0 d 6 4 r 5 u 1 N v / V C R t p Q O 2 2 q p n C V C 9 4 9 W J J b J y M s a v o j u E a a l / v S R i H x V y O x l m G 3 W p W g 7 + p o V b e P t M q z Y 0 1 0 t t Z Z x p B q 6 q q p b 6 h X l K B K u k 5 1 G s K F e 1 b d J 9 A 9 6 d r + a P J k L H l 7 o 4 q y X l v z V h s D G p z 7 B v u T + w d I w m d 6 5 i z z h S v d m 4 k E H T n K x l g Z 1 y / d l N a W n d 3 R u C S z q / O W f A u u U m 3 9 X A G x f z 9 / / L P J F q T n 5 x 8 H 6 C Q k h Z N q o Y 6 e w 1 n A 1 E Y f D / S k I 6 L e + H 2 W G i z S e N F 0 d + 4 I k 2 q u m 0 j F r f W x R L L E m h j g / i + n a R 6 P q / a y d i a N K U X 3 c 9 e 6 q J P z n G 0 R A s f l q z o M 2 Q i Y 6 j 1 H k 0 G V X 1 K y d / d s / F 0 k O F k R 0 L m t U C 7 6 G 9 q O M a 0 w 3 t H Q j L o / i 9 P x M x t u 9 U e Q s 0 7 q 2 o Y 3 d V B s z e u n A M F P t c Y d g 4 0 w P K L + u i W d E P b o S H 5 4 V R I L h 1 N y C v d S T n a l p L p F R t p Q G H D Y E f l o p B y / 5 q a G l O g I a k r g H 6 s K C m I c k B K u O + f V w I y 2 H 9 2 r Z 6 N + b l Z b y s / S N 9 c j b p + o P b N P r s j 5 / 7 z / 9 4 7 s h P Z d h P x k N h C q N a m A R g v n x e v 6 H o B Q + b R m Z g 8 m 0 7 K w P D S t g L P G B e l w u h K r R y p m z R d W L a e Q U n w r T R v G G M w N n X b E s o s k M s S r K m p 3 k y y 0 J B S F d o r m y 9 r C X x 5 7 8 n 2 0 l h C p C o O a 8 1 B z Y 5 + j y F p X b k s r 3 b F Z X A G V S k g t d G 0 k Q o 4 C N q V J P S f a a x K q + 2 S M L a L p o v B q q p V j 7 T A I 5 n y Y S / P F 0 j g 5 k 5 u T X 7 m g L p H I c K u e l n 4 7 u o 1 O X 7 q u N R 7 4 U L E F h I J D / h / X t X e 9 Z g a 2 x K S S V W L s c 2 6 m 3 a q X 9 l d L b b D S z A F Z f A f / 3 f / m / y b / / l f q P 1 U m q j 4 b F w f C a v 6 b i M o S P v n c 2 F 5 v I 8 G 3 l z g S z 4 5 F T O V 0 k q 6 Q W 5 p J Q s M u U x Z s u W q s T I p J 1 o W N F 2 W 5 c F i h 9 r m 1 m F h n R c p L W M J a U y P S m d n i y x H 9 l a l 9 4 u X Z k O l K y E T B r i t m f 1 k I r L 4 5 o j t P l 0 R 0 s K i a Q O Z i D a u q 0 z L r z U B u Q a H A G S i O w C e v i G 6 B n i N q b n a c W 0 k w t 5 s o J E 4 m 0 y A q O d 8 Z M J b 9 6 J Y R m J p w X B k g r y 3 R r c e y J e h + l Y k p k y Q 6 T k t p D h V C K / R Z N u G Q t p 9 l p c W Z X R q Q W 5 N B l 6 Y T K Y A 5 w D f A J k A k g 5 J 3 V J V W J B w I e C p D E R j 4 h V X R + T j E 3 F 5 9 z D N E Z p a p q i x D q i G E z K R 8 f f v P 5 T 3 j y b l k B n 3 k O J t L t I K O y Q j S r T v n u q 9 Y q i t 9 n i p l x c v J b l Q 3 a 8 q g h J B a y w y 3 k 8 m 5 l L C 6 Q D Y Z 0 i v D a 9 s M N r q 6 G J I b q i R 7 0 A Y C p 0 H s U 9 O t i e N V 5 D x 6 R g C e X s e Z 0 z c G Q O Z 5 O r y 7 g f 2 C R j x P H 0 O B N j m A p J r Y u n F k 2 r w y a C 8 9 v q r Z v u 5 q p e L K o 2 O q V q Z D Q o P b w K 5 s c U Y U M a U C x / y 9 6 T d u h B V 7 W + / v C 3 R Z P 7 Z M H B A 7 A X r Q c y d q M 5 W R H N w q K 8 p b V w d A b M A z + b q 0 r z U V q T l V N u S P t t Y U Z o 2 d n k 6 F 5 H 3 L r 0 j t 2 / f l a M d a b l 0 j I F s r E 2 V z K j q W h u U t r H / T 6 4 8 i 0 r N x o y 5 Z 6 k R + O r e Y O 6 q Z 7 + o 6 V d j H T I R M b 6 d T C w W G X m j Z 0 M W V x m I P y U P p n D l M i t 6 Q k 4 f V B V R 9 X O X S C 6 w k 6 G / k F Q M V o k j I h v c + v L T i K m 9 y H v 9 q V m w 0 / w B s h Q M a l G 6 W p / t 2 i r M 1 L S 4 1 7 G f X g b W V V x / 9 q f P 5 e / 9 J 5 8 Y K U u U B p N R G 5 X X c 6 e D X G 1 P 2 U A S 5 w u k 9 R O K 9 C a K H W 9 m a + P 2 j o I O 2 E Z 0 + d g N 5 A f S x 0 i F A k B e E N k y o Z K 1 V K A n Q X J D S a Q M 5 p 3 r G 5 r k i 2 + f S L L x F c 0 7 f a C q d q w / P r Z m 0 u f J w K D 0 9 R 8 y + f 3 5 o 5 D E V A W i 1 3 c q P i v V V f W y p m r 1 a 1 1 a V u r 2 H s S z G J T U K R G s s 2 T K p e a x M P M D w w f r p g k O J f D y 4 W y t H Y k 1 E J b u Z h v V j D q G A e w y E I 8 R Z E I V 9 J O J B m A 8 g A B C Q C Z A + x S 2 C T 1 z s 9 t D e I 9 H U 2 E 5 3 L a 9 x q W m f f / I y y E T m B g b l 9 f P v 2 a + K Z h J S i Q + a c j j J 1 O h o I D v B a Q K z 2 K C g H x k A n t 5 E s H E + F j B Z A J c + q q q g c x 7 V S o w f u L I J I 3 I d d L c 3 K L 5 m J I T v T X S G 7 x j h i r j o b z j / F r Y V D Z 4 c a n E U P t Q A S N p L Z h 6 v r s m J u d 7 q E g D x v Y L r 0 y b s l u q B S U z 9 5 k i l 1 B t t 6 B J O c m U T S j A E F l I g Y + O x Y w a w 0 B B e p l R 9 T 4 5 u W E G p A R 4 8 X D R O u 8 T 3 R y I M v c D t b A + v K K J y b Q 0 d J 2 w 1 w 5 M h r X 2 p y B l z M w X f v c 1 f X 6 Y H + n Z T H C b 1 H I o o s w U B Z 5 7 + 9 Z d a f V c 5 W R 4 a 1 v b p i Q i r T C 6 Z 2 e m j Q d x L + z m w X R I a j 4 U g r 2 I w r v 1 H O r z 9 o r D R W 8 y g 1 J h K N F n J v m O p 8 O a T p X S 1 d 2 t F W l K u g L 3 V I J t m D C 0 x + O Q K C A d H R 1 G S i H R W C 7 S e D 9 3 W X o 6 G 2 R U K z f r l Q 2 a M e 7 D q 3 h U b T l + 0 a U k M r m 6 t U 9 W V t V 2 U e O F D P C T y Q 8 G 1 C f q g f l Z i S R A k j D a D 9 0 v H O g A S N Q C E o o R c / 6 s q h 6 4 0 L d d e v R W T 2 2 O g 0 d N y F h 8 4 J n a J u d 6 b E a e 8 Y U Y u X e Z W Y x L e y 2 R 1 / k l w 7 D e A 4 l X K o x p B r 7 1 z s W 8 L m 4 y F 7 u p p b X N O F X w T g 0 / e 2 p U F 7 x U f j C 8 V y 5 w L W 1 j 9 N 7 l 2 3 I 5 X b L B b w B k p n 2 J f P P D 5 G H W s W I A V x k 2 r J Q g X x i L E b c + B f j 4 s W P y 7 N m w X L t y R U 7 U P Z P p p b R J b 0 h 1 5 s w p u X X r j t m + P x m R m Y 1 q 1 Y r C 0 t P T L Y v j j 8 x x m t 5 x V E i J J u J + Y U I F o z W C X Z t I 2 F n O / W R y C y A q o q G S A S c j 8 v v 7 F S Z q n I j x r k Y i C u y Y c + D h R F g q g 0 k T g j S 2 G D J O C d q g / F h Y W p e K u h a T Y Y B Y O Q c i J Y j 4 z g Y u X d S b z u a o z K 1 Z e w B J a o J Q d X H v u a 7 p 2 t N s h 6 4 q B b j / w w e P p K 2 t C F 1 d 3 6 2 n r 9 9 I M l Q W Q x R V D 5 l H N 5 / t h E R n s B i 6 h v B t g P z g + f n A M G I A M t O + B L H J P 9 I K 0 D N 4 P + F I f r z 3 k t R o x q Q H 4 X B E W l q a 5 b 1 L 7 0 p j Q 4 O 0 r N / Q s m j z l c k R G E v k 2 2 u 3 5 Y 1 D a T l 1 r F f W Y 0 m 1 2 a P S 2 n t a 0 2 z d p C / E v H 5 v Q e J r R F S 8 G H C U k H / 7 X j b S b f o B t u H W T y A / O E Z X d Q a V p L 0 J O 4 g w n Q f e 2 A q Q p q 0 m J X 9 8 W C G v d C 7 L 7 Y l K M 6 U m g 6 7 Q 5 d 0 b Y G i r B g 1 X 5 6 3 5 C I D N l i 4 U S O f c a F V V 8 9 R B W z P b R k t s O T t 4 P u + Z W F s 0 E R B 8 T y k w O T E p r 7 9 + z l M x C g M F 2 Q 9 U P N R D B m B p a m k x s X M r e g 0 k c u A b s w H 5 n A p J N E R 2 r F 9 9 w 0 5 P I e / p V O 3 8 7 V z F 4 d J L I h W 9 u j E P G u q x E Q O m r 9 m b F 9 + Q g w c 7 j W Q i D 5 l 5 c i H T K V 8 / 0 b x I H p A b 4 4 3 S W U f / u Y B U V t d 5 B d m S a u D Z s v 5 v m 2 r 2 u 7 y Q h E p G + 7 Q m s D V h P s n E m g c x b C / A C M d T x / G J p Z B p Y 8 G N T r 8 n 1 I v P B u u k q 4 F B O f R i X Z B q g G e 4 Q k l o T z b o p k H 8 H e 5 t o s 8 d e I 7 f 5 v h S 7 b H 2 2 t x k h F Q U I i I g I B u / R T I U 0 5 H P D w r + l c v f q r 1 U n C d p r 4 J M l A U D s q A W 8 4 7 z s 7 P S q I b 6 b k D S u F g / m j N o o y I 9 a S B + 2 U C F J 6 7 x Z Q C N o r q q U t Z W 1 + T 5 0 L D c u X P P R L R c v P i m j I 2 M a d 5 X y S c X O i W R q V S q B E 0 6 I K F w p V P I k F B G o u t 6 I x m R m 1 d v e X f e H 7 i r r o p f A j V 9 p u H W L 5 l Y w M 6 1 y N K G j X 6 w X j 5 7 n K 4 V q I C 4 t k 3 b k R q Y u K 3 d 7 B I 8 K Z F g h K N A X l W H 3 y K R G F a Z + D t A R z 8 H 9 y y H X 5 x A 4 m 0 / l g 8 k N J L B 9 a j l W 6 k 4 U B E 3 p e U u G N Y M f v + D d / K + e y 6 M D g 3 Z D C 4 Q X J t S y b N X C J I f F L i Q q k q A P k 0 / B N 7 u T 8 g 7 h 5 m 1 0 T t Q I k z P L G j F U q l p H J S 2 1 l Z 5 6 6 0 L 8 v D h I 1 N Z v P L q K 5 p P d q 5 k R x z z x 9 o s L k T J I 5 W e S 1 Q o + a a Z E 3 i r r B e z 7 E t C B a s 7 j U c P 9 7 g r Z B R c t + T D x b 7 t z o A j W Y 2 a H 5 2 k 4 X f r P C r K 7 Y k a u T y Y u 0 C O q F S 6 P h w 2 3 T w + P M 4 E A f b 4 6 Q N W p a P P U D G q 1 l 6 g 0 H I / V E T W f A v S w R n 3 f t B W 8 v T p k H T 6 h j Y u B A e 6 u r y t w l F f X 9 h w y X 7 M z 8 6 Y 9 7 Y F 6 Y c B o 1 X 9 Q r U T p v w 5 1 Z m S 2 P A X 3 p n 9 Y z r R a j y m k K K m p t p 8 D x W g J U p A 3 n z z v H z 6 6 e c q n b S 4 8 6 3 m O A T a I p N m p h 7 3 F q U E A 6 Y G l n I 7 f / a C 3 l X / L 2 Z R t W F t o 0 I z w w 6 o k o 9 M / m 0 H h g T z A 0 8 f o N / Q e 9 0 z + j K 2 I 6 C R A P r z 9 a R 1 g a c y A R m a C 3 m e H T F d y Z F a q H 4 Y v f R X A l W a Y a Q Z s W 8 P x 9 V e a n + 5 P T b J E G w a J B C e O V Q 8 F r 5 9 e H h E X j 1 3 x l x T K H C v F x I 6 5 Q d 9 p l D 9 i g W D a f L e v G t s Y 9 0 7 + s O h t W p V X j v V L R c O v b h 9 x b z F d N N x d i R e v L m 5 e Y 8 w A X n r g 1 + Z c r E p i b z j Z l / J Z C I u z L a u q S i 1 o F 8 b 1 M o + o + W K 7 C t i M c 6 s Y p Z 4 s F v t p i 0 n B M g m T y 4 y A a b d x A H x 1 W B 0 M 7 I c t Y 9 E Z a Y H J 0 2 Q A A x a + Y 3 a X U g d z j O s r + u 8 h u e G + V / 9 j g m 2 6 I f 0 i T f h G R 0 S f 0 h A B G w b l l X N 2 I F H A 9 K m N W c x 2 I 8 0 L a R N K h t U W K Z g K V h X V N r m B 2 N b e Z 6 / U i O 7 T F z 5 + h t p b 2 8 1 A + U Q 1 f 8 i X l X c 6 D Q 5 V K o t Z a D k a F K b c l a 1 B 7 6 v o 0 6 t J + x H f c Z O U r F t j x m F z T t H 7 / D r N y a 2 l f 2 C l s s P n + c u / T m Q q u g V K o F 4 3 A 7 5 R S L 5 F 5 C d c A 7 u O A n n 9 8 J B E j x 6 f u C p + 8 r r P k 2 Q 6 O H W 9 L a I h + x w H U A 3 9 I 5 6 f S f d X s / q l v 1 D 4 8 7 t e 9 L R 2 V 6 U q x z P X r H 2 D G m 6 s b 5 R N K l o q 8 K 9 v h t M H z B d F 2 P / O e C y p g 8 V B T S R T M j E x K Q 8 H X x q K h j U z B r N m / a O V l V V 6 2 V y f E z 6 D j M L p R 2 H n q 4 1 + 8 F 7 P X P m X V 3 7 m 5 m x U i v 9 h w 8 e S m X r U T P L v x 2 D w g 3 v z D Z t p l b L Q s N I p 6 1 z j R A l I t R Z + l s S 0 t 7 f b + 5 Z C A o m V K i u V 3 A I 4 e M v V t X L d Q y c 6 k i a 8 R 6 y 8 c X j q B z V c 4 w U 9 E Z v 0 g z 1 V U g N h q e v q 2 H L G 1 g o y E h 6 3 p Y C e A S / v X p N f v m r X 9 j a r 0 D s 3 h 0 j N 4 a e P 5 P e Q 4 V n 9 n 7 B N D d 0 O n R N D / k A W Q Y e P 1 F 1 P C E H 6 a K v E o O 8 r / R U 0 k g k L O O j o 6 b i i E S t N A d I T P + 9 G U Y M 8 w B t p h C 8 1 b c V 5 j S n t i H S C S y t Z + T G s J o K q 4 x 8 G z L k o a H c l F 0 f k c w x U 6 a 9 x Q s G z k C s T E o u v N I i o c r C o v U L L n n L y 7 n J 5 E c h Z H L E o D H 3 Y O N O M g G 9 8 + Y Y D o z X U K g 6 w F S Z x R R i Q A d H g l R L h Z v X b 8 k b b 7 5 e 1 H v g m t 9 P m w / t L j 8 E m D O K A k 9 e 4 n X N h 6 m p K T n U 1 y u v v n L W h F n V 1 t R I X W 2 t 8 S p a S a d p 3 d U t z E n l 7 2 C Z P e g / s X k f H U / I O / 2 F 2 V f + m E G j 2 u n 9 7 g w n z J B k a w k 8 x D T k 6 9 P 1 P / f H u 5 h 9 r X z N 2 l 6 g / 9 h 3 a i E q Y F C + v T V j C F c I A p c f 7 S 2 h Y s F e V R N s F 3 b D a l 2 A n 1 S 5 y A S y j z N M 2 E d Z 4 0 A A u r Z z 5 T d P r c e O o c I Q N M R n F Y p C h 8 H y A + c G 7 1 Q K T M / M y M j Q i A m C L Q b 7 e W 8 7 a m x x v w E Y 7 v u x u w r B V 1 9 e l n f f e 9 s W x h y Y G B u T R k Z q y h H d j m R p b t m p I g 8 9 G 5 T e v s P G / q Z 7 D b 2 J W 2 t V 6 m m e k W v u S Z Q z N / 0 O z / + z 2 l U x t f U 5 b k Z D Q g h Q d r 3 t b S q f T 0 J x j M B i c 8 5 I K q v 6 B Q N p e e v i 3 j G N W v n v / p e O d p n G W 7 9 k A q z 9 2 7 m Q 6 z g e m W w w r H J U J R J B s i Q W o L N h M W Q i j K a Y t h i H U p G J 9 P n 8 z 1 / K 0 e N H v S O F A a 9 g s W Q C o y P D 3 l Z x e N F Q I s i f D 6 1 t L S b K J B 8 6 D x 4 0 Z K K Q O r i u / p C J w X M Y l s w P K g 2 G E q B h G B s 5 u D o k k U D S q K G u J E G k q c k J o + o 7 M h s H F p u 6 m J W R O F q i s 9 b G I Y G z 2 5 N M 9 p y 9 j / 8 Y f e J u f j + o 1 + 7 x d + X R U P 4 S F Y z I c q I z p 6 r n J 0 s u 4 u Q 6 h n u b 0 Y 1 K D d 7 L 2 U 3 o 4 y T A f g r p i 2 B 0 d E y f n T B 9 c I r F m J I D 1 z e 6 f y G V A j X o 6 o p 1 E R e j K p I n r s D t F 7 G N j V 0 D b y c n J 8 0 3 t L b m d 8 h w D x M E r M S i E 6 T / n f z v i H r p Z l 2 c 0 v v G Y h v S 2 N h o 1 D o m M 1 h a W l T p k V H V t 8 5 E y H Q 1 b 6 + B / + 6 e l g G 9 n 5 F K u r Z 2 E 2 X X K 8 t I o c 2 1 l V D s W 6 e E S q q 0 r p V J x l m h x w g 8 e P O 1 g y Y E L B 9 2 l Q E b 0 q m Z h 1 c k N 5 F A 9 v 5 u I N h V v 6 f k 8 M e 0 o e t D J j K N x t V S g n Q A S 4 s L x o t F w z E 1 9 o x m + u W v r 8 i B g 8 U 1 4 j p g 8 L e 2 t Z u C i D 3 F 8 G e 7 g R k D I Z I j E y O 5 U u H t B d L k R Z E 9 o E s 2 2 t v b 5 J s r 3 3 p 7 u Q E h y a O K i k p D H g r v 0 L O n p m L h O 1 i o G I m C h 0 y A L h j 0 7 c L + Q q r P T E / K m p 7 H w U F l W p H a 2 Q M X d 7 w K D U 9 2 A F 2 b D e + I 7 p h 9 s 9 h j V j J 5 5 7 x r 3 E L o 0 n c 3 R r l B X i D v 9 O K d S 7 q y S 1 / c q j L Z Z M p e Z y P X c Q a j Z E y 9 Q h 0 M h Y K G z V w 6 O Z l G T 1 T e 3 0 + 4 Y g F h Z t U 2 Y u 2 k I E G l 1 K w 0 H F M w l p Z X j O 3 g N 7 Q L B b Z Q Z d W W T c O 3 M P w Z a Y h d k S v o d W l h e / w d t T V k p B D u 1 o 6 U K 5 2 K x W 4 S l H e + d / e B v P P u W 2 a 0 p 0 K B Y 4 C 0 h C g 4 L 5 B E 3 K u h c W s w F e a 5 q q u 3 E R C k T 1 t 7 p z T q e m 5 m 2 v z e V X Z + H D G d S L X A m T L n E c W t d T G E 8 f Y 3 j 5 n F U / n 0 v l v 7 V v V D I N y 7 p 6 S y P 9 2 x B L 5 5 n E v l C 8 h K m g Z c 2 y W D j / N L K Q f / t k O u Y + D d / o R U q J 3 E + B C l g j X M C 7 M J U B + I 0 G 7 K Y f j m A r U m 4 y 0 w T N h u h W h J a 8 n P / / y F / K d / / + / t e l 0 + k K 5 7 u f n p A w V p i B y f V N u h u 3 d v t d I R 0 T k g M L q L j c L I h t + 9 T T 4 P D j 6 V 6 a l p s 0 3 h Y y z 1 c 6 + 9 Y t Q y g O 1 T m z V H b y 4 g k S E J I J S L 6 J N s M L s i F S P q H p J 5 a n L c k I r v J G 1 A t v s d o P b x f n b 0 I 1 u G r a N B V b l N B w V r T 9 0 z i 3 V E b L r S d W 3 U P 7 O N 6 p e W t y 8 e 1 v z Y m Z 5 K q O E d J X w 9 0 L 3 N q 2 d f w t Y A b P v X f u Q 6 B h i I p V r J p A R / Y Z C o N E y m k i l p V F X J 1 C x F g M R B R c M V n A 1 s k 8 n x c a M q H j l 2 3 D u 6 O 6 6 q e n P 4 2 G F p z V E I A P P U Q j Q n v S g 8 Z C 6 1 L U R C X d v L D u J 6 a k i X D 2 7 W 9 k J A g S E s h 2 i I Q n o D 7 4 Y 5 l d Q N T Y 0 y P T 0 r 9 + 8 / k N d e P y d N H n l c 3 m f n B 1 O W E u a U r 7 L J b t D m P r n y d G Z q U l p U L e b c 8 t K C E p h R j m q 0 s p k w a Q m p x s Z G 5 O D B b u 8 X S j D V + P 7 0 U A n F H w 2 6 m 6 R y J P L W Z t 8 S y h 7 L 8 v Y p m Y y m 5 h G K t c o q u f T + C e 9 J W 9 h R N W Y i j V q b 7 0 / V y w U 3 c o 8 R i S U A x j s q F z N W F E s m Q C 0 N m U g 8 v + 3 B N g W V z C + U T L S 7 h M K q 1 2 t m Q n R q S O 6 L 5 M R 7 t a z S C 7 W T w g S x k H j U x H i 0 K N y o N 3 u R a f j Z M 0 M m w P c W Q y a A 5 K D A 8 T z T S f E F 7 K i Y F o z v r 9 1 U O 6 Z W P v r o g 0 0 y A d 4 t V 3 7 Q f Z 7 v p 8 z Q x R 8 g V b C P A P d C P Z x W w q z O x u X / / G c 3 Z W p i 3 J x D M j M y L 7 9 l s B n u j + q N H a V P M x V S e 6 d t Q M b L 1 9 b W Y a 5 1 n S q 3 p n v V t f 2 3 + Y 7 m f / P O d s / + m U 2 7 x T 9 O e o t / m w X V 7 8 n g z g D a H Y R a i 9 e q Z H L M 3 S I U y 2 7 I d z 4 S T J s I c n 2 N f Y N a A i x 5 H e 9 o b S 8 0 J C b f k G J k B r W a V b c y m 2 p D o U B 6 0 9 f p 5 K k T p i c w R I e s J D x q K B 4 7 v E / s 8 6 6 M G Y f z A b h M 3 Q t I 0 6 7 e X p l Z C Y i Z b + o + E 8 1 5 J / c A w 1 g 7 b K x b 9 Q 8 b y n n o K I D F 4 t H D A X n z w n l T g R T 6 D Q 5 c j 5 Q A q K H 0 E q a C o a K B J B T i + n / / h v y L j / 8 L k 7 a A 4 Z V R u a m c O p Q 4 w H p v A 8 b O I p i Y + 4 6 N j k h 7 R 6 c 5 x z 6 V B 6 7 0 e x N a R j b f k 7 W 3 z T F d z B 5 r c 8 q S x h z 1 1 m b f L N m 2 F G k b k J G R n U O w 6 R X 6 v 7 c k o 9 3 6 c d v t p W y i 5 C J O P j I d b U u a O Z K c I 4 L r 3 L 1 Z O y w v L p p M d + M h O K x q L Y Z K Q C 2 L J C H 2 i 4 Q q p o u D m 1 Q g H 0 g o m w D F Y e j 5 s L z 2 2 q u G K N S 4 q 6 s r p i a 2 9 y s N k v r N t 8 a i p s 8 Y 7 S D A p e X y H o K m s S p j x s Y A u R q A K Y A A 0 u b L P z + 4 B r X 1 R b 4 P F d 2 f 7 1 Q w x P X h 4 d S S J v 9 l 5 v + W z z 7 4 w m g J o O d Q v x l x i X T 1 d 4 T k H X h l K j L G w j j g U / M c l t P 1 m 5 P l 8 c p m i / 9 0 h z + z 4 7 Z Z m 4 v s 2 m 1 D H L P P 3 y a p t s 7 j 9 f v 6 8 k P d d v f W f 1 c H R m x q 6 g + W E g d U X O Z v c 8 q X 8 N n H m U s J M j l Q A + H y h B h + U M N Q q + T T r 1 8 U T 2 f D 0 t + y 9 R 6 l w q K S / P J X V + S T X / 9 y 2 7 v P T E 9 J U 1 N z w Y 6 S v U A t P L F a Y x q 8 G R a t t 7 l A 8 a Q g S 5 g R h P H o W u v I 7 d 3 h p E I + y b + g B R q 7 l f E b X g T 5 I i I o c 1 Y 1 1 K L o e 1 2 j v q m N Q y d C V M C 2 j g 5 T q V L m z G i y i u d P B + V g V / c 2 h w R j N D I y s Y N 1 S l C W t + y m L R u K C t 6 V e T 1 m K h m 7 9 k d R W A e F t a G M S e Q 5 K t 5 9 + 5 i S 2 z 5 7 s 4 R v B A 5 o o u 4 u n X I h + 5 q j 9 Z N y p H V 7 a 7 o R x V l k A t Q w x Z A J Y u 4 F E p G + U 0 x 0 j a r E 3 F M r M X 1 P 7 3 w p c O v G L b l w 8 c 0 d 7 2 7 a k r R A k t g 0 S A L S E / u s W I y P j E h 8 I 2 a m x y R w t x g y A Q o l 0 5 U W M u k A g E g s F D I M / W w 8 f / p c V d q d e V g M s D N z k Q m Q l t h R f j I B 1 L f 1 d S u O I d P k 5 P i m y u j Q 2 9 d v J J w f f j J Z 6 L 4 5 x J o N b 2 0 W V k g e N j 0 J 5 K 3 d / u a f p / L Z a 0 i P g H x z d U D X F j a F Q p W m z c l P J g e 3 v R e 5 G O e O g S g P d z X K 4 O A z 7 2 j p Q G 1 t 9 e f d w Q h I d F j 8 5 Y m 4 6 U f V 3 5 K W 2 g o + u z S g K w I 9 Q n e r q S k c T O t J e A x U x n H h C F Y I y I d O V W t x v N j 2 n P 1 V B 8 x Y Q U N r M a D i a / P U Q V R Z a m d w T t V b 5 t L C O b A f U M n E d w m s B W 3 t H U b 9 d 0 B q 8 j u G n X Y S t K P j w K Z z w 4 H C T b u g w 9 3 d u o A Y 0 m z B o 4 7 d c S c h E I T x 1 t u 2 / X 8 c 1 3 V S 9 f H J S T s 5 n r G h 1 l I t + u I v J p 2 Y H M 0 h m S w s S r h Q 8 F 6 0 q h c K / 7 B i p Q Q j k T J 7 x r E C 4 v W Q p n g T a T f h 3 S F H o e B 7 b W a J a d y k V i S t G V g l G 1 8 + y V / J o O W 7 T p n 7 A Z L A h g j Z 3 t n j Y x O S 9 D x o x Y J K p r Z 2 S 6 r k A + m 0 o U R G W j 1 + c F e W t E J B x U N 6 4 j U F g c j 2 4 F 6 / 5 s J o R o W M Q 2 8 5 Y o n i D m w R h n 3 + u f P 2 n N n 2 r r N S y k o r z t + 9 O 8 R K g p l I s 7 7 Q / q V T l e Y n k s m P v r 5 D M j d f e E v 5 b k A F 2 a v h 8 4 c C v X D f u P D 6 n m O B G 2 S l G a o L U R 0 L n h t 4 N + B + z w a Z i P s b u E Z b s N v w 0 Z C g F C D 9 s X f P v n L G 2 C l L + h 1 4 1 r b P D L 8 3 j M T x J M 1 u q F Q i o z 6 H w 1 H T E I 8 d 8 + z J g H 6 P / e 3 d q X q j l m K z A j Q X w s A Y s O f y U 1 W 5 c y Q v t O B / P 0 k 2 A U m 8 T b N h 9 r l u c 9 d b 9 K i 3 4 9 b M X a Y b Z o b 9 6 a l F C a 7 F q v R D t 4 w z / 7 I b O M / M 6 p e O 7 g z r w R v 0 + O F j b + / F k M v 2 + j H A N J 7 z c / N y 4 I B 1 3 + 4 G C k 5 2 i z 1 A d a H 7 A p k x N T 5 u K o t s 0 P C 7 v X s F W b o d 7 v y C 2 k f 5 8 o l 3 y O d g 2 A + m J q e 1 c N v B M O v 1 O 3 A C M L C m C V D d o 6 w 4 8 D 7 Y Y T g m d g P v T p t Z W 3 u 7 U e / o 9 9 X T 1 y e N X i j S 2 e 6 A U U s h H R H q g N C l q 4 9 W z b i P O U H 5 3 9 r 0 Y I l h 9 z 2 S s O Y I x 9 l 3 i 3 f c X O 9 b 2 u v 1 2 7 3 z t 2 4 9 k 2 C 2 d M p O n F y J x b H z P Q k 5 k G P m d Y c z Z 0 9 v i u j 9 w u n N P z b i m k j f f X N N z p 0 / 5 x 3 Z H U i h v d C u x M Q e I X 7 N H 2 v o b + h d i u 1 u r z A W H 5 m K J y x b G h X q j C g U T w Y G p D q H Z K 5 X q U n 5 o V 1 r Y m z U b O 8 O t T m y 8 p V 3 J e S I c o W t P D z 0 z F Q a D U 3 N Z q w I Q I O 2 S 1 c 3 J S z X u 9 F v Q T y 0 x + h P t t x b Q I I c 2 6 Q n 2 3 b X I 4 6 3 t t d t b b M e m o 9 I N G z 3 k V L B l B p U v J h b 9 k J L T c o M g O L G z s s H Y r g Y W 2 G / w B g v Z Q 3 7 I h h 6 9 l x O n T k p D b 4 Q m X w g D V v y h C F l g + 9 D m t M o / H z w i V n 8 3 1 x f U Z g H F H U S G w V b w j k R M P B L B Y Y 0 7 j 9 8 2 N v b C Z 5 N u x a R 4 Y Q n 5 Q M N u R A f T 5 + r B C A T o V 7 E 7 1 F A s T f 7 D x 8 1 A c m m 4 P q Q 3 U 4 5 O T F m b F Q w n 2 O e 5 e 3 w n Y c M r O y e w f Y j u u b Z m 7 v 2 H O / j r v O T i u m J 7 H E 9 9 J u b i Q w f 5 i e V e 2 n / y 4 P T n X a K z m a v h t g L 0 9 P T p n W e b t D F g H C T Q m Z A / y G A L X j 1 y n f y y a 8 / N g V n L 5 C W q E X Z h W E v I K V Q E 7 f / r r h 7 O D A 2 O R 3 9 8 k / K V h y G n g + p e t V q G r H 3 A q S m b Y a i Q 3 A s U x Y x I A y N 9 B G t O P z B s q R V d p r y u 2 e z Q R m c J u I k J L 1 N K T O 2 B O 2 a G 2 v L 2 x w b 2 H E 0 6 l 4 d S M h S q s b 8 d j e Y t i e 9 x r V B m b K u a 9 t f y h 5 z / a X s t n f O 9 I m y 7 V Q 2 z s + 1 Q x E 0 a 9 u m T F u V r o N + 8 r g l F 5 i B n f H u C i U T o J P Z t 9 9 8 5 + 0 V B p 6 / k C 6 s h g f 5 3 r c U Q D V h u K v K r o t m z l s X r b A b 0 P m L J R O g Y J W C T I A + S 4 s p u o D Q H v N i j g k K D s M b F + S I U e A g o B G W E K c W z X 8 I s L y 4 Y C R Q d u Q 5 3 7 y q 2 i 7 T r T J k H G 2 H v 3 8 Q N f P z K t X M M A g D 0 y E z m f i n e m 5 x Y 7 t H k 3 C k b 4 f 0 W 5 N 7 k y k v N J m d 1 D G 7 Z u X b Z + 3 t c s 4 c 1 Q 2 T V 6 z d n 3 f M E C p X o f Q f o y s 6 I S / F F l 4 e 8 O q 5 s 0 X Z U v w G V y 8 e m 9 2 A 1 2 l g Y N D M 7 s 1 7 L X i D Y L 4 I l r 1 7 M G n 2 E 8 3 U 3 9 7 c 0 E w M S 3 L m l v z m 2 p J M L w f M B A d r s d z P Q j K 4 k J 5 i 8 D J s x d 6 W l D y c Z H 6 s / a c L 6 X r l y l V 5 7 / 1 3 T L 7 s B 0 h r 0 2 S Q V X Y Y w J R p X Z l l 5 f v h s J l H d 6 8 K 6 + 5 0 v X G L A 8 I C n 8 5 G f Q G w h Y C i 7 / 3 P 9 7 i f b m 6 6 A w q O b X 6 z o Y x Z 8 z v z x 9 p b O O a W w H / 4 f k O l m y f + f B / t 3 / 5 E p R P X + 4 8 V C n 7 z 5 R d f y 6 U P 3 v O O 5 M f 4 O F H G A V l d j 0 k y H j M e r 9 W 1 d W l s b J D m 5 i a p U t W h o q p C p c C c z K s q d v z 4 M b m s E m Q p f E i O n z o t 5 3 t t j j C y b H / r 3 j U z n 8 N 4 b U w U T e F L q y 7 M u O d 4 i j B 8 X + 9 N G l f 3 3 / z h t v S d O C s f v d p k W u A f 6 L U X c k w m l q 8 v z 1 5 Y m J u X R v 2 + L W h i l w B m 4 o R a h l X j f s X d k z J x 4 8 Z N O X L k 8 O b Y 7 v s B a T y 9 z M z 2 c e l t D R v 1 7 Y n m D 8 N o F w o q d H 9 Q s C 2 L 3 k 4 R s O V X y 7 k X g s S + L f u 6 O P X O n T P q n T 2 3 G Z Z k j n m q H 2 o e 5 z x V z 4 U l B f 7 m 2 r r e 1 5 L J P t A 9 2 I I h m t 7 y J j v z H y 8 G k 5 N T R p d u 3 s U u o l v 5 w J N n Z k y G Y C g s E V S g c F R F q N V X 0 c 3 p z M c H N D U 1 y p o 0 q S E a l G O t 6 / L b 3 / 5 R z l 7 8 U A 5 3 W r W E 2 o 9 E b 6 q x k i 7 X 1 D c M p s k I t D O 6 V E f S q n a E 5 H h 7 U m Z X A 2 a O q Q r V L n j u t 9 / f l e d L d f K P P + 7 b V t v z b C I y H A g v K j Z i H Z C m O 2 v / 4 g p / I c B G o 5 E W d z Q E 2 2 s g 0 F s 3 b 0 t b R 5 s c K H J s d i Z O Z E I 9 M M q s / U o g N 6 H 1 + W 7 m Z l I J v 4 f 2 8 b J g y 6 9 X 1 g 1 Z / M E M H m G 8 t S W S d 8 w s z q 6 y a 2 w n s 6 8 k M t t a V m g n y 6 v y A S o 2 B v g H + a 4 p B I S / f P / t 9 3 n v Y Y x T J Q + z J z Q 1 N s n Y a p P c m W 6 Q T C A i S 4 k q W V Y d e S r W L L H o I d m o P C w 1 d Q 1 m q N y T n U k Z n K 2 U m t o a m V y O m p o Q h E I B M 2 7 6 m N a C N 1 W d m F Y V D l 1 8 V V U 1 h q J i I M V H K p k e q v r G 1 K S M y 0 c n y D b d P t l p y c R E C P / h D 7 d k b K V K / r N L P T t U J 0 c m 9 0 3 7 7 V 6 + s x t F a Q s b D a C o l D g 8 8 C A S A w e Z S P N 8 m P K c S c W S C X w 3 H D F z 1 0 K i u + N 2 7 X B D 8 + T H I h O w T 3 b P 9 / Z 0 5 c / a r U 1 v S 0 / a a + y F 2 W u z z b X e s d A / / a / + x 3 / F 7 1 z B 8 B f 6 9 4 / G S z L 9 C A 9 i E m G i t O k j 5 I e / G z s q 3 t h G u 3 H J L 2 2 o h N J j B I Z + o 3 r 2 h b 6 k I U V r X c Z M X Y P q h U q z s b Y k z 2 c y U t 1 4 w M w 1 N T J v f 8 d E X H z J 4 o Z K I S U U s 6 5 D O F S H u d W Q r O j v k W A M 5 G E m P V a g l / M b J N d X A y F J h B v k 5 O F 2 m V u r k O q o / l B v 7 I 8 P J a 1 M + 4 n + + W P J C g W u 4 2 j E D i q z B d 7 + x U A n w j i x j 0 o i x q n L 5 X X k G C 7 r K t 9 4 F g A y M U n c q V M n z G 8 G V D 1 r z j E f V z Y Y M H R A 7 U 7 S H d I s r O 9 U 6 f a + y w 8 F L 6 M 3 3 8 g T K o 4 D 5 j / 2 z R m 7 9 s 7 b l f 9 6 b 9 t b B / 7 9 t 6 v s e Q e 3 1 s C F F P m P v Q g + / e O f 5 c N f f K C F M m g a N M k 4 a s J Z 2 i e U W N 2 H V F + v r T K z v u O e x 5 Z B w r S r 5 O h T m w g S P Z 8 L y d m D S e M B e j o T l K + / + F w O n L y k t a 8 t l G 3 1 a a H 5 Z i 8 d / d S B p N Q p B 5 B a X U 0 p 4 1 n C Z T o 0 G y L 9 d o D y i M R m C p 6 a i o y 0 V D N p 2 f K + X d O k K Q U f b 9 j I 0 H P p 6 u n V Q r 7 / 2 o t w J e 7 H p A v Z 5 N k N q N C L e O G a W 2 R h Y V E G n w z K + T d e N 1 K c a Y K m t B K i E u G O V D i M M U 8 6 0 G m U i g g i M V g o 5 3 7 y 0 D T n N U l 7 o + K x V r X N q n u q / v n U P a P O u b W 3 W D V w S / U z x z X 9 7 L Z n Q 0 E o P 2 H c N j M H M h 0 n 8 J 9 / E S w u L s n M 9 I z 0 H + 6 T G 9 d v S c e B d q m p r j a N m z M z c 9 L Y 1 q M q X E h O d T J y b E D m t b Z j s o D r q k b U V q R N L 9 T j H S k T P 8 i E A b O T z 2 V g r k 4 N + r a C X N o O / a 1 0 h 0 j J t e c Y y a r e q Z 5 f b I H o q N 2 Q U 1 1 B y T F O R 0 H A J v R L J k Z E h c p I D i Q v U / U w O u p u Y O A Z 4 u p q 6 u p N V 5 j 9 Y n V 1 T U Z H R 2 V l e V V e e / 1 V 8 w 6 o x E w A v h c O N q Z l T G 2 l F w V j j j B s 8 k s F B D K r b E L Z f U c a d 8 y Q x 6 0 N i e w 5 R y b a o d h G f e Z 4 K p W U / x + v e 8 K 5 s Y N V J g A A A A B J R U 5 E r k J g g g =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 G u i d = " c b e 0 e d 1 8 - 2 8 a c - 4 c 5 2 - a 8 6 d - f c 2 f 1 4 e 3 6 8 1 6 "   R e v = " 1 1 "   R e v G u i d = " 3 7 9 1 a 5 9 c - 1 b 1 9 - 4 3 4 7 - b 9 2 d - 4 9 8 e d 6 4 6 6 a 3 1 " 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 V i s u a l T y p e = " C l u s t e r e d C o l u m n C h a r t "   N u l l s = " f a l s e "   Z e r o s = " t r u e "   N e g a t i v e s = " t r u e "   H e a t M a p B l e n d M o d e = " A d d "   V i s u a l S h a p e = " S q u a r e " 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C o l o r I n d e x & g t ; 1 & l t ; / C o l o r I n d e x & g t ; & l t ; C o l o r I n d e x & g t ; 2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 N a m e = " c o u n t r y "   V i s i b l e = " t r u e "   D a t a T y p e = " S t r i n g "   M o d e l Q u e r y N a m e = " ' T a b l e 6 ' [ c o u n t r y ] " & g t ; & l t ; T a b l e   M o d e l N a m e = " T a b l e 6 "   N a m e I n S o u r c e = " T a b l e 6 "   V i s i b l e = " t r u e "   L a s t R e f r e s h = " 0 0 0 1 - 0 1 - 0 1 T 0 0 : 0 0 : 0 0 "   / & g t ; & l t ; / G e o C o l u m n & g t ; & l t ; / G e o C o l u m n s & g t ; & l t ; C o u n t r y   N a m e = " c o u n t r y "   V i s i b l e = " t r u e "   D a t a T y p e = " S t r i n g "   M o d e l Q u e r y N a m e = " ' T a b l e 6 ' [ c o u n t r y ] " & g t ; & l t ; T a b l e   M o d e l N a m e = " T a b l e 6 "   N a m e I n S o u r c e = " T a b l e 6 "   V i s i b l e = " t r u e "   L a s t R e f r e s h = " 0 0 0 1 - 0 1 - 0 1 T 0 0 : 0 0 : 0 0 "   / & g t ; & l t ; / C o u n t r y & g t ; & l t ; / G e o E n t i t y & g t ; & l t ; M e a s u r e s & g t ; & l t ; M e a s u r e   N a m e = " ����  �����"   V i s i b l e = " t r u e "   D a t a T y p e = " L o n g "   M o d e l Q u e r y N a m e = " ' T a b l e 6 ' [ ����  �����] " & g t ; & l t ; T a b l e   M o d e l N a m e = " T a b l e 6 "   N a m e I n S o u r c e = " T a b l e 6 "   V i s i b l e = " t r u e "   L a s t R e f r e s h = " 0 0 0 1 - 0 1 - 0 1 T 0 0 : 0 0 : 0 0 "   / & g t ; & l t ; / M e a s u r e & g t ; & l t ; M e a s u r e   N a m e = " ��& a m p ; q u o t ; �  ����"   V i s i b l e = " t r u e "   D a t a T y p e = " L o n g "   M o d e l Q u e r y N a m e = " ' T a b l e 6 ' [ ��& a m p ; q u o t ; �  ����] " & g t ; & l t ; T a b l e   M o d e l N a m e = " T a b l e 6 "   N a m e I n S o u r c e = " T a b l e 6 "   V i s i b l e = " t r u e "   L a s t R e f r e s h = " 0 0 0 1 - 0 1 - 0 1 T 0 0 : 0 0 : 0 0 "   / & g t ; & l t ; / M e a s u r e & g t ; & l t ; M e a s u r e   N a m e = " ��& a m p ; q u o t ; �  ����  ��  ����  ����- ���"   V i s i b l e = " t r u e "   D a t a T y p e = " L o n g "   M o d e l Q u e r y N a m e = " ' T a b l e 6 ' [ ��& a m p ; q u o t ; �  ����  ��  ����  ����- ���] " & g t ; & l t ; T a b l e   M o d e l N a m e = " T a b l e 6 "   N a m e I n S o u r c e = " T a b l e 6 "   V i s i b l e = " t r u e "   L a s t R e f r e s h = " 0 0 0 1 - 0 1 - 0 1 T 0 0 : 0 0 : 0 0 "   / & g t ; & l t ; / M e a s u r e & g t ; & l t ; / M e a s u r e s & g t ; & l t ; M e a s u r e A F s & g t ; & l t ; A g g r e g a t i o n F u n c t i o n & g t ; S u m & l t ; / A g g r e g a t i o n F u n c t i o n & g t ; & l t ; A g g r e g a t i o n F u n c t i o n & g t ; S u m & l t ; / A g g r e g a t i o n F u n c t i o n & g t ; & l t ; A g g r e g a t i o n F u n c t i o n & g t ; S u m & l t ; / A g g r e g a t i o n F u n c t i o n & g t ; & l t ; / M e a s u r e A F s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C o u n t r y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3.xml>��< ? x m l   v e r s i o n = " 1 . 0 "   e n c o d i n g = " u t f - 1 6 " ? > < V i s u a l i z a t i o n L S t a t e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L S t a t e / 1 . 0 " > < c g > H 4 s I A A A A A A A E A O 1 d 2 2 7 b S J p + F c F A 7 1 6 Z J q t 4 q O q N 1 F C c w 2 R y w C C e D A Z 7 x 7 b Z t j a 2 Z E h y u 5 O 3 m c t 9 h r 3 Y i 3 m g f Y X 9 q v 4 i V S V R c Y k u x k M g G I y d l i z y F / / T 9 x / r / / 7 n f 5 / 9 8 s f N 9 e j 3 a r m a L e b j o y S K j 0 b V / H x x M Z t f j o / u 1 r 8 d i 6 N f J s + e 4 z / f l e t 3 i / l p e X 5 V j f C h + e r n P 1 a z 8 d H V e n 3 7 8 8 n J / f 1 9 d M + j x f L y h M V x c v L 3 9 + / O 8 J c 3 5 f F s v l q X 8 / P q q P n U x c O f O p o 8 e 7 O i D z R / f D M 7 X y 5 W i 9 / W 0 U W 5 L q P f Z 6 u 7 8 n r 2 t V y D 9 O i y W v C L E 0 U / P j n 6 P D 7 6 p b y 4 m c 1 f z F b r 5 e x 8 P X 6 5 v p o t b m c l 3 v 5 b e X 1 X j a 7 O x 0 e / l d e r C q + 8 r h Y f q 9 X i + k 5 d a j U 6 m T w 7 0 X + E 3 2 / a L 3 d W z n 9 i 8 f t y O Z s v A l 3 y p x f F T 9 N C / 0 z 1 T 6 F + S q n / n W z + L V 8 F u u H p l 9 v l 3 S r Q x T R 9 p x a V R L 1 i R 4 j n / f L y y + 2 6 8 7 X O F 3 f z 9 f L L x + p S S f m n r 7 9 W n y E X 5 d y 5 4 H p 5 t y s L W 7 I x u l 6 P j 9 I k K g r G J W M F k 6 l k R 6 N r q E 7 O o y T N h J B M M M b y H H q E v z 2 1 7 4 z b v V o s b 8 r 1 u r q Y X l w s q 9 V q s i H m 2 c n O m 8 / M X 7 2 a V d c X q 8 k z J c v z y x H 0 7 u f 5 7 H p 8 p E l W 4 v r 9 3 n A I p t t C S 7 b o P H E U C u 8 7 / 4 0 v s q t e L o u e V 9 f l t m x 6 8 y f j U Z b y t G B M x j G X C f G H i S j O 0 l i m H G w q M n D N i z + G k o E w p 6 E 2 I G c c O 8 r G W s W 1 g Z K Z / j f X P / + t v L n 9 D 0 e f D j G u L v c / n U 2 d K 3 l z n s s o T T n L c l 6 I p O C C O H 8 s R S S z g v M 8 Z R n e 4 J 6 s / z S f Q V F H Z + t y X a 0 G I g B b N P c r B l P y S q / g C b U M v F Q / p 7 b b o t c f J x u O / I 2 n X 6 v l r + X s v 7 a M 9 y H C 5 l 5 Q U 8 7 0 T + 1 q J d G s Z d t 8 F / v d 1 J H M 7 r f 9 0 9 3 8 s l x + 6 X w 1 V 2 P + N q v W 8 / L G 4 2 p t D i 3 J I 5 n G K Z O 5 K D L S m S T O I 5 F A Y W T C R S J S T 5 U x d A x E W R p q + 1 I T b S y N l h A 2 I p O p 9 Y a w H u E 7 G U q s t A Z a Y H F K 0 q w l e G p Z 7 a n w k B U f I K w V h x S f s K t 9 c / 2 K z M L c q s X 1 6 G d q v m J I I 7 P t g D q r u a F Z u 0 h j T E g C X h i b a Y T A t j a 2 F d r 9 U v 6 + M I 4 E F y z j M U t Y G h u U y t N I F E k i 8 y L N B c s N C p p S q I S I C v g 4 A b t 2 k O i L c r m 4 e Q q 1 n p g 7 1 y p K v / d C 4 M m b 1 b K s r p + d 1 H 8 f H J q e A Y G X t 4 u l i h U 2 k Y 0 3 W 5 K I s 0 T K T B Y 8 E 0 U M w 6 q C h y T m k W B x x j m Q a Z o C s n q B 0 4 a W p + D M X h 7 s f W N i 0 R u Q P 4 4 / N x p H W m a r k o Y l P d g K b Q B t z E A G k G 5 n Y a F Q J p 6 + o G 3 L J b k W + r K 7 F q O z 8 d o X K H e / 4 L v Z r 9 X S K w f T C l P i K I f h K i T L k l g K R N h K d Y 5 F F q U C / 6 n g S p w z A B i l O 4 5 J Y 2 0 m z R D T o + p M m l v U 0 m 5 + v 7 4 r 5 + V 5 u V p X G 0 N F b + 3 X n d M F M h a j j 7 P z c v O Z A M b N U R 4 K 7 g i d k O j m F j A + d S x e d y n Q l 7 Q 1 g 5 S V f p I m B U p x G W P w b e 3 s S X v M v T U 0 o k j Z x m I m d g 5 3 b z c e + M v i u p x f O P z y 9 l A Z Q y K r E B l y J 3 n O E p M + S W T E i 6 L I p O R I r S S F p 4 c i Q n r U s b 0 K c / g b k 5 r Y W l v 7 U S 9 L G i W p F y k c g W V t x U 3 I Q D o S S B c o F i G M T h e 2 F c 5 W x 0 C x i H F U 5 A 5 J 0 O m O O 1 9 X h n R a 7 6 s / Z u c + O f l W F w M p z z L J 0 y T l c Z 4 b d H Y s Z Z S n G R d Z k b J E x 8 g 7 L q Y V N b / / 5 3 8 r Y p 5 C / C f v X / 5 9 4 y g e c i 7 0 0 D Z / H 0 D y X Y M 0 v Q M J q N a 4 9 R d v m 3 T M s i g T g M Y J T 4 o i l Q Y 1 I 5 r J 4 h T h j C h 4 n P r a p I a W p + B L B 7 N k 0 d u b Z f r 0 e V n O 5 m 5 M 0 9 3 D f 7 y 7 K e d b v D 7 k a q 7 s t F 3 N W 3 L S D G E w R C Y R W S K g 0 i Q 5 E K c 4 h p 5 n e S 4 k N N v T m 3 1 c 6 O 8 1 E L l p q O 1 N a j x i H x v h B H I s h F I p 3 L G h Y y h H q f X t E d L r Q G o D A y 2 P S 3 k g J / s X 0 v 9 p n l i Z P o o O D f b k D i T s r p I f F s v 7 0 k 1 e e 2 t k n k d F n u d F j P p p n M W m S J M g M S U l Q j v G E 0 B M 3 / I p E T I Q h a y J 7 U s f W 8 I d G + 8 R 8 C S A S f 8 O K H f 2 v a d T K 2 r U G m r S F e F T F G + W q B R v R T r d x b o t P + E v 1 x G Q S J Y w O J o i y W K D U Y 6 B K B l H l w B E P S n U q 1 6 Z v S Z z s J O J / V f s C W i o D S j Z 2 x h g t d o y y f 6 M Q W c G U k Y i B x O S G g G o j G u R c Y k M e c o B A T z 5 8 v F O 0 T E Q e 1 M T G 5 A r j m 8 j R 9 y 5 u O H C A W 9 2 8 h + F j f l l k J 6 b F m Z q v 2 A q V e l P j C r f K r b d l D q 6 m 9 f T 5 Q L N e h 1 D Q A D 5 F M 0 d 6 O F B + Q Q l F B M C Z l H B 0 y z m q G f F n P m G g I a S g e h x Q 2 1 A R X b N K / q G L m d 3 b v + A t 0 J m y M s j A 5 + j I 0 6 1 v o E H K i + f 4 k W 4 w U T G H G U t V D / 8 H J + h Z C C c a a g N y B l H K + 0 k G o E o o 5 z B o Z u 5 O g F D y l o H v A e 5 C m p D o F i I e g Y s T B q q Q E a 3 s i 9 M N + w h E j X c s Y I 7 u f u 1 Q j 9 F p 4 9 g 9 3 a u V + 1 u r F v y q N 4 W g f F I x v g f M q Y o y y W m p + g 4 i V m U c x g D C W P B C 1 8 s X C c n B w G F a 2 J 7 N g i 2 e N t a F T 7 C 0 q G c n c Q n T E A 3 6 i 5 s j p U b n y 3 u 1 l d o i X m L v g o X H x w i w O 4 1 X y 3 1 1 E F X 6 O J c z E S 3 9 K X t n F N I 5 f 7 z Y n k R t K 1 x u k u v f m X q 0 5 H V V h 5 J i y j O E 8 F Z y g q J E i F 5 e o F A K s + z I o 9 j 9 B k J k 0 y d P t h T h P m Q + y 9 f n 8 L T T 8 7 + c 1 P r I E 3 d m 5 e f n N 3 P 1 m g 6 V W m G z Y c C F E g c A R t T r B Y I a L c O u 3 h b b x H l D O k 5 j v Y w j v 5 P Y j J a q 9 F V n Q F 9 o 0 k 0 T n z b 5 2 t K n o L L e 1 m 6 9 4 3 J h t y + 7 P f Y t O h 3 5 r Q r N q d X s 7 m P w W z T Z h R B C j T M M P w / F 7 w u 9 K t i J 4 Z b J D i v 4 i y B / O x O s b O 1 n 0 a T 0 i O f J + Y G N W f M 7 w / v N l r 5 k C r 3 4 J z d O O r N u r z u m B Z P m U q L S 3 Q 3 J e g B l L C i u j G Q R S l g F E P c i 7 E V 5 p s W 1 3 T 0 y I u 9 G n T 4 G x N D a 8 3 W A J b V 5 c n b 8 m v 5 + e o R 4 1 4 C / T D w b R w z X 0 m q M o W K M X k R J Y U k Y 4 h 8 r y + W 3 R A z E O 7 Y B A d k k W P F D L q y A z Q K q U K i K 4 1 j C b o R L C I I r W 9 k q m M v w h h l 8 3 U o N K M C D O F n A l / U 5 x P y q 0 2 X l 9 V 8 7 e c I v H v 6 r R K i 3 b h m o k 9 6 h N 3 h v 6 u i f 7 1 b f q 4 6 2 k 0 A E 9 j G G P / j Q K a Z y Q u i M 0 T y G K E m x r 2 A Y n y z T 0 T I Q F S z J j a g W r p s q a O y 6 W 8 Y o X Z R h j e Y P G b g T 4 q g A V 0 W c G 5 1 6 4 5 q w M i Z K G Q G k I m W X s / s o K Z o R P Q M h E s u y Q F 5 5 Z h Q S n p Z i S j S U 6 f L o L u 2 t t y K r C c V d 7 9 d Z A 5 1 2 z + X t 6 G i Y 5 O 3 I 7 q 1 o b P N m u m + J B M X 0 k 7 v o s P u 2 Y 2 z + + q i c g f Y O 1 / M O C y b p e S w y D m S V A V / H I 6 b 1 I 2 w N h N C 9 o S a O + 0 v V N L M p 5 N f / 7 a v 9 j Z / P 4 q V G J f q q V g 5 z f 9 d g 7 r n V r d J K G O j L m n E k W y c h e C C F S r + t J h f 6 q T n / N I D e b a G 8 C x i m U h T b F w p i r g e 8 k v Q T J V I B I x p j t K b 9 4 y f I m f 0 F j + e w r N O r L v X T p J + 7 w 0 p N x 8 Z n U 0 / b r I A A S J I 1 + H 9 B d M 6 N y 7 + a b e 1 b S w C / J E C 0 0 k c / M n y p h Z S i E i k n O N l I f d M L b W 2 l G t a / v m P J 2 F R c 2 9 f B t G D 8 + e M s y Z E 7 1 p B L g o Z Z z w o l R f B b w q + j w s s e m C Y b U 0 S J K K Z N G X / q Z 1 y b s 1 R 0 T q g 9 W J 0 U Y 2 a b 9 N b X W n S e j v 3 4 U 0 a M t z X 9 0 v 9 4 x 8 q 1 m E I h i K c Q D s U x 0 z D 5 q F m S Y 6 X k f q L k 8 z k m h 5 + q O Y b j O p d S z 3 K Z v 2 0 r H u 5 j 6 3 + g 4 3 M 0 f v h H u f B u 2 x O v 1 b n q r b 1 s b q 9 + / V 6 d u 6 Y e m 8 g k U o 0 u o A v G W N I R q l 2 C p 0 e z C L O V Z d F H B c x 2 O k Z R m m S R j V B P f J r 7 2 M / / I 3 J N t E 1 4 w O Y e z f s f Q 8 X u O g 8 q p J i c Q Y 2 z S A 3 q O o k a l B O M w r t h p g + 0 M M G a E b 0 5 F N N y U A 4 t C E 3 I G 9 c V / x y f u n Z 7 9 v m i z H a m M E Z F 7 m E 6 1 B c U K w 5 T q I U n B H o C M 0 L g C l v v G R o e Q r m T J p 7 1 0 / 6 I T N n F g O 9 B R y / U J s c 6 s 8 F 0 B 6 H Q 3 Y s a e c N O w 2 p / + A h t i Y 2 6 9 0 m T 8 F D s 5 + G c g B 2 h j 5 k Y k Q H c D r 9 8 M D o Q K D w j o S 0 p T 2 C d p n 1 l O o w 6 k D x p J W q M 7 P g d l 9 N y I c 7 X d 5 U j x n G c 9 R 7 / K F a X 1 E z h M / m y D Y F T j B f D v C p 4 K d k e W b 6 C 4 5 z g V C 2 p d b c G g U 9 X 8 z L 2 R L b E 3 r D 7 n s B y q S 5 d 2 1 C H z K 9 O x 8 I Y H N d x N K 2 T M w f W a K S i e 4 d 9 O W h i T p m d e E Z E Z Z 6 O c U q g C T 1 b t 8 1 l D w F Y / Z y b O 8 b k 4 b a m p U B O O O q y 6 Z 8 6 s D + 9 v R B e 2 3 O Z T V F f 8 7 F v D m N x p 4 0 Z 2 A o O n k U B D L 4 R 8 S Y o s 5 j L D O F S q a 5 b y 2 m j k O / v w r u Z e j e N y g s 7 H t z y g E G P p A j G 5 / d Y m z b k Y b u o r V b Y P G W L J 5 H T O 3 f y Q s 1 / q Z S B z r o U b V Z r M p V Y 5 4 H 7 N 3 U d A z E g h h a e 7 M f z e x / Z x 6 7 9 u j d b H 2 F 5 U N b Q z i H y I x z P Q O k r O q N K a I 8 D s C 4 J q 9 t x t N b M r E M O B F Y 1 K z k r 2 C x C c e P 0 d M j c / S j J y l T D e m m y e 3 0 o W 3 N h p S B C G d D b U D x d F m D h O 3 y c k u Y v F m D j r c E U T f D a h W h k A c Z j R T b m 7 G a A Q O 0 r M B o l 2 / n h q F k I J x p q O 2 N M y 3 d 7 / 6 M y V W v L z L r 6 K t J l W 4 o Y 8 6 Q a V Q b I 2 M M d C g U 4 Z n C I j o G w p a a 2 I B c c c z l 2 H 9 P b z s W d K 5 m U i 1 t j V q 0 k N l Z L k r V / c f Z 5 b b b W 1 0 D X u u s A l I w f j O / 2 D I + n T 2 Z b q C h B 2 Z g H O U C Q g G 1 b 1 Y B 2 q l u C 5 6 B q O D N 0 K 2 t W 7 b j O o U p i y i H 1 U T 2 s k h y j G a 0 x N G t 9 b D v U A K Y b O 5 R q 5 X 5 / f Z s k 4 a k l / b j 9 + + 0 1 3 z 8 1 3 J 2 H 7 b L S N p 5 H U t Z p p Q B s t 8 N q R o 6 p W a P b V F 6 z U o 7 T U O N d V s D M g 5 K P c T f C L R X Y 4 c n B k x 4 Y T J C y A c x R B P o H a S 1 / Z 4 O x 6 J m I F 7 H o b j W k e C Z C C v H S l J I k m e n d H 1 s X Z t R + l F W 6 b 2 s Q u 5 J 6 7 P T p h Z q o d O u J / X W X g z 7 Y u 8 u S p 0 Z E o W s 3 n u j O j Q y Z H h x D E c m D g i w l E c f i N 7 q Z 7 Z x Y a E 1 t o 6 t d 5 v c A v o J g y F t 5 9 C s / X j c b d x A c f f 8 J n / 5 w r 4 w N E 5 h j Q Q S S 3 X R F l 3 l A q N r E q k l h J C Z b 0 F d k z E Q 8 T K 0 9 u Y Q L L f j u O 0 D w C h 6 2 B j c c 6 K a i J q V L G o h N 0 r p t J O T T h T x G y C 0 C O q R R e 3 z v O Y p v / m w 0 e d / E U h q a 6 g 5 D M 4 q x p p Y 5 X G q u j + s s x J 7 0 u 6 A p Q o p I 9 M U 8 O b N I o C W k Z N 2 u W y P k 1 3 j s 6 9 m 6 W 2 C A H C 4 6 j d U Q y y Q b A N Q s Z I W S e 8 M Y 4 F Y S Z Q I 3 7 q J R U 2 P Y r 4 3 l D r 8 j Y l D c U B 7 5 H K p b e 2 m N 4 e w m Q B n 7 2 G T m 8 T q 5 j i v i 5 j o g 0 Z i M U n g I j i K E 5 4 h h K F k I N x p q A 3 I G c c i 0 G z R Q W k m l W w I s T F s z 2 l f / m I R q / 5 I N F 7 H M k + x 2 d u k m I t I x D h u J U a j H j L Q v k P V G 2 K G I h n N W W k b r x Y a p Y 5 b j h o 4 x F I 7 k m Z 8 H f k 3 8 j E 0 s U s / K W 4 N 6 W 5 a B k 8 P I X 7 L g L W O 4 X r L 6 j H H d h V M k u P Q N a x S U 1 K p u x N z L M b N s O E O n R g Y m F S + x 2 u B a D M T P B R Z r R 9 e f 6 J q A i o L x x j 0 p D M h F F a b k z p C y p g e J S L R N b B J v 2 I L u U / i x Q f o P F + W X 2 f X j u 3 1 F 7 8 E e z V R 7 8 G S / R w H h t V r / I 6 B f X B W F R q Z B V b 7 a O z j J X 9 E y k C E r y a 2 N w / a H H z l 8 O Y Q U 9 N i J 3 u b U 9 W p Q i 2 r R i k C b V Y 3 C r h r 2 O l e v k r X l o L 8 s Z m q L 9 k 1 P p l s J B m t 3 a W D v q x r N 2 K O b B P a J I m g 2 1 E h L q g M y j Y 0 u x n 5 J A k N + a X q 0 Y g w + j 9 + v a y q 8 + 6 n d b i 4 p e U c e G + v w b M I 7 Q A 4 a j n V + N o A b I 6 U M I o 5 C Y 7 g T h N 9 h J S X z y B C B u I z a m L 7 0 j v S A 7 s 8 Q 9 n / M L h h V + V M W Y G A i t b w R 8 w 5 u w J W 7 x H Z 3 e 7 o L 2 c 5 x m g L n G O K f m S 0 q R I 2 x v B n h I X 7 O E k C U b / A O b N + 0 J g 2 c m h i B i J r D s W 9 C V w L e u y M U E h 6 S Y x o 4 I E E i 4 q O F M 7 Z s t 0 d A e + T 5 J Y T 9 s K 6 E J v 8 X d U M 6 D y M B 9 5 1 i Y + 7 h 6 u j / o N 1 v j 7 c w N M H T 4 f 3 W U b a f k / 3 G 1 C L i N q n Q D N u j q v 1 N j Q Z j h T L Y w z s Y z Q f 8 / p 1 F I 4 9 C + o M C X W A B I 5 J 5 7 6 5 3 u 2 J r U H 0 y m 8 T H d D g u B w 7 u 1 7 8 X n 7 e 6 u D y 5 l S K v b P I i q D f X A q J 9 f / G J 6 D u L F K B s 4 Q E 6 l L e 5 6 3 U p A z F I Z g n F z R Z 4 j K n v V P c m z u Z m k z H U e P g g j 5 K k b i D X g F M R U u 1 X x Q n Y H u f I t r Q M h D 2 W P Q G V J 5 d T 2 e 2 z d t V O g p d u m 8 y d I W g p R 3 O W w L A 6 x w n Z i J l i V x 7 U Z + l C R O K g 7 5 w h C P W m a q p E E / M R o Q M h P 0 1 s Q F 5 7 7 J l 3 + I g f 9 6 o b m 4 s o 8 l R 0 Y Q 6 1 n h a 7 Q 3 C M U l 5 J j E W U S / y P n 1 o K K L Z 3 E N r e A b h 4 7 Z o D s i p F i 2 1 k r + m 6 1 N j x 7 r P 2 A E q n R G 3 Q Y m U 3 S Z s q u 9 r 7 k g g P C R i b F l X 7 y 1 / P I l Y g Y 3 x L M v Q 9 s n N N h N M k a k k s x A Y y 0 H N F k V c r 7 Q B E T I Q 2 1 A T G 1 D i X N v w Y X Z Z L b t i K h n h 9 G M 0 k q P U h G G + 1 N g F o a b 4 B E q m O D G 1 8 I 2 y D R 0 D Y U t D b U C + O J b A 5 L 4 p e 0 P K a B W i e t h 2 S O E i 5 T k f p / b O 9 9 h p B p C U n g 0 V x e 0 u t P c 3 K j m k l 0 N K c Q 5 Y g i D A B A T Y v C M L H P K H c + s l N i d 5 G p W + t 9 k f 3 o a z 9 x P b i / G D l / j r 4 C i o o 7 K d E x U X y E 1 a + c 3 w z W 3 j N u v 4 S J d r p q w 0 C J f 2 u m / 6 J q F 1 7 4 H b d c 9 x u W 7 k F D s P L 9 y d h 9 6 K m D O s w G I y R h I F Y x 2 b g y W y S C b Y R 8 n S V J 3 X 7 u t I i J K B + J G a 2 L 7 c y P h 1 t c Q Z 5 O 6 u 9 E M E 2 O V y 2 2 4 Y b z a n c c S w w U W v E K S D Q l T D S q o 2 r 8 u 0 Q D 8 w 8 j C q E 8 8 L x B l K B s L m h t q A f H Y 5 0 7 L f 2 Z s x 0 L 8 c E X a B B Z k p D q m o V 9 C h j x 4 L P h D b g W P e q w K J j o G w p S a 2 N 6 5 8 + r z E v g 2 3 8 O r N F i Q s 1 c K j X B 2 s B B W p a 6 V Y P 4 d Q C E e 8 S O z x l b 4 H K x l K B s K Y h t q A n G m B p T a m 2 G 1 S C F R j s g N t E 1 y T 7 w / R N e A a g Z Y y v 7 e 0 q Q O 7 0 B C N h s J U o J 3 L b F d g i c 6 + Y Y E o V / 7 Z F w 0 T I Q M R t p r Y v m T N F g C z 1 p D K m i E E w J X q D 4 v l f R n K 2 e / u C v I W J r h 6 j u A J z h 5 p G Q w 9 U G h 1 j F U d 2 B y l D l p B a Q w r x D x 9 v S Z k I M J k a O 1 X l s z e A S s 5 Q C c S S C s Y e m S K Y M u w t K B I b 2 H I k L y L 0 S W K P F H B F d P 1 r i d I C E 5 / j t F t r + Y t f P P 6 B s 4 O R B g a a g O K g 8 u Y s 3 K O C v b 7 c j m b L 5 x w 2 5 s 7 2 J + D A + N U n I X z d t D K a 9 i D c + R w 5 q 7 k Y I 7 a T u y r q e V 8 R M Q M h E N 4 f g 3 B A Z n k W G V j / 7 8 N N k K G / S 2 x + C E h n 0 P 8 2 B w m 7 w h X 9 6 t t t g r Q 8 h c D i O z U J n l F M y v Y P T 3 h f A u T T a V s C + W N K A 0 Z 8 r H r N n 2 r t m o 6 5 K a B H p 0 5 O z 7 Q 1 T S x 9 m M P 9 K Q p 3 6 s f r l 1 J k i 9 g p j b M N 4 / G c l c m T e V i b m 8 j 9 u P Y n P 6 O z T G H H R G v v p 1 5 d b n 3 O C v x w L b l U L d 6 1 E Y 6 j s R J K j i P s Q 4 + x W m s B u Y K t D P j 4 M 8 M 3 S x 6 v p S c 5 9 Q + b a R 1 S 3 G z 5 e 3 7 l 8 Q n r 6 e b 3 i B y h P v r B 3 0 s V z p 5 s 8 K x T 8 8 h x u / K 9 b v F / L Q 8 v 6 o m / w 9 A T I i u c q 4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= < / c g > < / V i s u a l i z a t i o n L S t a t e > 
</file>

<file path=customXml/itemProps1.xml><?xml version="1.0" encoding="utf-8"?>
<ds:datastoreItem xmlns:ds="http://schemas.openxmlformats.org/officeDocument/2006/customXml" ds:itemID="{33BF070D-9794-4759-8164-71648823B668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27C6BAEB-0348-47C6-B4C9-54C142CB55DB}">
  <ds:schemaRefs>
    <ds:schemaRef ds:uri="http://www.w3.org/2001/XMLSchema"/>
    <ds:schemaRef ds:uri="http://microsoft.data.visualization.engine.tours/1.0"/>
  </ds:schemaRefs>
</ds:datastoreItem>
</file>

<file path=customXml/itemProps3.xml><?xml version="1.0" encoding="utf-8"?>
<ds:datastoreItem xmlns:ds="http://schemas.openxmlformats.org/officeDocument/2006/customXml" ds:itemID="{3A574508-5D77-4EF1-A2CB-0701110BB7A9}">
  <ds:schemaRefs>
    <ds:schemaRef ds:uri="http://www.w3.org/2001/XMLSchema"/>
    <ds:schemaRef ds:uri="http://microsoft.data.visualization.Client.Excel.LState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נתונים</vt:lpstr>
      <vt:lpstr>מועדי חופשות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 z</dc:creator>
  <cp:lastModifiedBy>תומר אביטל</cp:lastModifiedBy>
  <dcterms:created xsi:type="dcterms:W3CDTF">2017-08-28T20:25:50Z</dcterms:created>
  <dcterms:modified xsi:type="dcterms:W3CDTF">2017-10-05T16:13:18Z</dcterms:modified>
</cp:coreProperties>
</file>